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DieseArbeitsmappe" autoCompressPictures="0"/>
  <xr:revisionPtr revIDLastSave="18" documentId="8_{381FC77E-21E2-4AD7-9BD2-7CBEE70BDB4C}" xr6:coauthVersionLast="47" xr6:coauthVersionMax="47" xr10:uidLastSave="{BFFF698C-42BD-4B56-B2F2-3340B14C2715}"/>
  <bookViews>
    <workbookView xWindow="-120" yWindow="-120" windowWidth="29040" windowHeight="15720" activeTab="2" xr2:uid="{217A0E56-2B77-41B6-8AD4-30127E314579}"/>
  </bookViews>
  <sheets>
    <sheet name="1) Assesment criterion" sheetId="20" r:id="rId1"/>
    <sheet name="2) Budget grid" sheetId="27" r:id="rId2"/>
    <sheet name="3)Billing statement" sheetId="28" r:id="rId3"/>
  </sheets>
  <definedNames>
    <definedName name="_xlnm.Print_Area" localSheetId="1">'2) Budget grid'!$A$1:$K$94</definedName>
    <definedName name="_xlnm.Print_Area" localSheetId="2">'3)Billing statement'!$A$1:$K$94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1" i="28" l="1"/>
  <c r="F80" i="28"/>
  <c r="E84" i="28"/>
  <c r="E83" i="28"/>
  <c r="E80" i="28"/>
  <c r="E78" i="28"/>
  <c r="E76" i="28"/>
  <c r="E75" i="28"/>
  <c r="E74" i="28"/>
  <c r="E73" i="28"/>
  <c r="E83" i="27"/>
  <c r="E84" i="27"/>
  <c r="E76" i="27"/>
  <c r="E75" i="27"/>
  <c r="E74" i="27"/>
  <c r="E73" i="27"/>
  <c r="F58" i="28" l="1"/>
  <c r="F57" i="28"/>
  <c r="F56" i="28" s="1"/>
  <c r="H56" i="28"/>
  <c r="G56" i="28"/>
  <c r="G50" i="28" s="1"/>
  <c r="G61" i="28" s="1"/>
  <c r="H54" i="28"/>
  <c r="H48" i="28"/>
  <c r="H47" i="28"/>
  <c r="H46" i="28"/>
  <c r="H45" i="28"/>
  <c r="H43" i="28"/>
  <c r="H40" i="28"/>
  <c r="H39" i="28"/>
  <c r="H38" i="28"/>
  <c r="H37" i="28"/>
  <c r="G37" i="28"/>
  <c r="F37" i="28"/>
  <c r="H35" i="28"/>
  <c r="H34" i="28"/>
  <c r="G33" i="28"/>
  <c r="F33" i="28"/>
  <c r="H31" i="28"/>
  <c r="H30" i="28"/>
  <c r="H29" i="28"/>
  <c r="H28" i="28" s="1"/>
  <c r="G28" i="28"/>
  <c r="F28" i="28"/>
  <c r="H26" i="28"/>
  <c r="H25" i="28"/>
  <c r="H24" i="28"/>
  <c r="H23" i="28"/>
  <c r="H22" i="28"/>
  <c r="G21" i="28"/>
  <c r="F21" i="28"/>
  <c r="G20" i="28"/>
  <c r="G19" i="28" s="1"/>
  <c r="F20" i="28"/>
  <c r="F9" i="28"/>
  <c r="H53" i="28" s="1"/>
  <c r="F6" i="28"/>
  <c r="F44" i="28" s="1"/>
  <c r="H33" i="28" l="1"/>
  <c r="F19" i="28"/>
  <c r="G44" i="28"/>
  <c r="G42" i="28" s="1"/>
  <c r="G17" i="28" s="1"/>
  <c r="G62" i="28" s="1"/>
  <c r="G60" i="28" s="1"/>
  <c r="G63" i="28" s="1"/>
  <c r="H52" i="28"/>
  <c r="I53" i="28" s="1"/>
  <c r="F42" i="28"/>
  <c r="H21" i="28"/>
  <c r="H20" i="28"/>
  <c r="F14" i="28"/>
  <c r="H19" i="28" l="1"/>
  <c r="H44" i="28"/>
  <c r="H42" i="28" s="1"/>
  <c r="H50" i="28"/>
  <c r="H61" i="28" s="1"/>
  <c r="E77" i="28" s="1"/>
  <c r="F50" i="28"/>
  <c r="F15" i="28"/>
  <c r="I54" i="28"/>
  <c r="I50" i="28" s="1"/>
  <c r="F17" i="28"/>
  <c r="H17" i="28" l="1"/>
  <c r="H62" i="28" s="1"/>
  <c r="F61" i="28"/>
  <c r="E81" i="28" s="1"/>
  <c r="F60" i="28"/>
  <c r="I37" i="28"/>
  <c r="I28" i="28"/>
  <c r="F62" i="28"/>
  <c r="I19" i="28"/>
  <c r="I33" i="28"/>
  <c r="I42" i="28"/>
  <c r="H60" i="28" l="1"/>
  <c r="I17" i="28"/>
  <c r="E82" i="28"/>
  <c r="F66" i="28"/>
  <c r="F67" i="28" s="1"/>
  <c r="F65" i="28"/>
  <c r="F6" i="27" l="1"/>
  <c r="G44" i="27" s="1"/>
  <c r="G42" i="27" s="1"/>
  <c r="F58" i="27"/>
  <c r="F57" i="27"/>
  <c r="H56" i="27"/>
  <c r="G56" i="27"/>
  <c r="G50" i="27" s="1"/>
  <c r="G61" i="27" s="1"/>
  <c r="H54" i="27"/>
  <c r="H48" i="27"/>
  <c r="H47" i="27"/>
  <c r="H46" i="27"/>
  <c r="H45" i="27"/>
  <c r="H43" i="27"/>
  <c r="H40" i="27"/>
  <c r="H39" i="27"/>
  <c r="H38" i="27"/>
  <c r="G37" i="27"/>
  <c r="F37" i="27"/>
  <c r="H35" i="27"/>
  <c r="H34" i="27"/>
  <c r="G33" i="27"/>
  <c r="F33" i="27"/>
  <c r="H31" i="27"/>
  <c r="H30" i="27"/>
  <c r="H29" i="27"/>
  <c r="G28" i="27"/>
  <c r="F28" i="27"/>
  <c r="H26" i="27"/>
  <c r="H25" i="27"/>
  <c r="H24" i="27"/>
  <c r="H23" i="27"/>
  <c r="H22" i="27"/>
  <c r="G21" i="27"/>
  <c r="F21" i="27"/>
  <c r="G20" i="27"/>
  <c r="F20" i="27"/>
  <c r="F9" i="27"/>
  <c r="H53" i="27" s="1"/>
  <c r="H20" i="27" l="1"/>
  <c r="H52" i="27"/>
  <c r="F50" i="27" s="1"/>
  <c r="F61" i="27" s="1"/>
  <c r="F14" i="27"/>
  <c r="G19" i="27"/>
  <c r="G17" i="27" s="1"/>
  <c r="G62" i="27" s="1"/>
  <c r="G60" i="27" s="1"/>
  <c r="G63" i="27" s="1"/>
  <c r="H21" i="27"/>
  <c r="H33" i="27"/>
  <c r="H28" i="27"/>
  <c r="H37" i="27"/>
  <c r="F56" i="27"/>
  <c r="F44" i="27"/>
  <c r="F19" i="27"/>
  <c r="H19" i="27" l="1"/>
  <c r="H50" i="27"/>
  <c r="H61" i="27" s="1"/>
  <c r="I54" i="27"/>
  <c r="I53" i="27"/>
  <c r="H44" i="27"/>
  <c r="H42" i="27" s="1"/>
  <c r="F42" i="27"/>
  <c r="E80" i="27" s="1"/>
  <c r="F80" i="27" l="1"/>
  <c r="I50" i="27"/>
  <c r="H17" i="27"/>
  <c r="H62" i="27" s="1"/>
  <c r="H60" i="27" s="1"/>
  <c r="F15" i="27"/>
  <c r="F17" i="27"/>
  <c r="E81" i="27" l="1"/>
  <c r="F81" i="27"/>
  <c r="E77" i="27"/>
  <c r="I28" i="27"/>
  <c r="F62" i="27"/>
  <c r="I33" i="27"/>
  <c r="F60" i="27"/>
  <c r="F65" i="27" s="1"/>
  <c r="I37" i="27"/>
  <c r="I19" i="27"/>
  <c r="I42" i="27"/>
  <c r="E78" i="27" l="1"/>
  <c r="E82" i="27"/>
  <c r="F66" i="27"/>
  <c r="F67" i="27" s="1"/>
  <c r="I17" i="27"/>
</calcChain>
</file>

<file path=xl/sharedStrings.xml><?xml version="1.0" encoding="utf-8"?>
<sst xmlns="http://schemas.openxmlformats.org/spreadsheetml/2006/main" count="434" uniqueCount="200">
  <si>
    <t>Topic</t>
  </si>
  <si>
    <t>Assessment criterion</t>
  </si>
  <si>
    <t>Part of budget
grid for SWISS Pavilion</t>
  </si>
  <si>
    <t>Description</t>
  </si>
  <si>
    <t>Indicator</t>
  </si>
  <si>
    <t>Guideline value</t>
  </si>
  <si>
    <t xml:space="preserve">No. </t>
  </si>
  <si>
    <t>Title</t>
  </si>
  <si>
    <t>quantitative/qualitative</t>
  </si>
  <si>
    <t>Partial aspect</t>
  </si>
  <si>
    <t>Total</t>
  </si>
  <si>
    <t>Effectiveness of measure for export promotion</t>
  </si>
  <si>
    <t>Importance of the project</t>
  </si>
  <si>
    <t>qualitative</t>
  </si>
  <si>
    <t>no</t>
  </si>
  <si>
    <t>Importance of the target market in relation to the sector, now and in the future</t>
  </si>
  <si>
    <t>- Importance of the target market in relation to the sector (qualitative assessment on scale of 1 to 4). Values below 3 may result in a reduction of the requested MPK contribution
– Importance of sectors today and in the future (qualitative assessment on scale of 1 to 4). Values below 3 may result in a reduction of the requested MPK contribution</t>
  </si>
  <si>
    <t>&gt;= 3
&gt;= 3</t>
  </si>
  <si>
    <t>&gt;= 3</t>
  </si>
  <si>
    <t>Impact of the project</t>
  </si>
  <si>
    <t>Suitability of the project for sales promotion in the target market(s)</t>
  </si>
  <si>
    <t>- Suitability for sales promotion (qualitative assessment on scale of 1 to 4). Values below 3 may result in a reduction of the requested MPK contribution
– Acceptance of the project within the sector (qualitative assessment on scale of 1 to 4). Values below 3 may result in a reduction of the requested MPK contribution
– Involvement of the external network and other partners such as associations, chambers of commerce, etc. (qualitative assessment on scale of 1 to 4). Values below 3 may result in a reduction of the requested MPK contribution
– Project’s sphere of activity (qualitative assessment on scale of 1 to 4)</t>
  </si>
  <si>
    <r>
      <rPr>
        <sz val="16"/>
        <color theme="1"/>
        <rFont val="Calibri"/>
        <family val="2"/>
        <scheme val="minor"/>
      </rPr>
      <t>&gt;= 3</t>
    </r>
    <r>
      <rPr>
        <sz val="16"/>
        <color rgb="FF000000"/>
        <rFont val="Calibri"/>
        <family val="2"/>
        <scheme val="minor"/>
      </rPr>
      <t xml:space="preserve">
&gt;= 3
&gt;=3
&gt;=3</t>
    </r>
    <r>
      <rPr>
        <sz val="16"/>
        <color rgb="FF000000"/>
        <rFont val="Calibri"/>
        <family val="2"/>
        <scheme val="minor"/>
      </rPr>
      <t xml:space="preserve">
</t>
    </r>
  </si>
  <si>
    <t>Quality of the project</t>
  </si>
  <si>
    <t>Qualification and suitability of the project owner and the project partners, quality and comprehensibility of the application and the budget as well as compliance with the budget values</t>
  </si>
  <si>
    <t>- Suitability and qualification of the project owner and the project partners (qualitative assessment on scale of 1 to 4)
– Preparation and presentation of the project application (qualitative assessment on scale of 1 to 4)
– Quality of the budget: Completeness, comprehensibility, transparency, compliance with guideline values, budget structure (qualitative assessment on scale of 1 to 4)</t>
  </si>
  <si>
    <t>&gt;= 3
&gt;= 3
&gt;= 3</t>
  </si>
  <si>
    <t xml:space="preserve">Efficiency of the use of funding for the measure </t>
  </si>
  <si>
    <t>Number of participants</t>
  </si>
  <si>
    <t>quantitative</t>
  </si>
  <si>
    <t>yes</t>
  </si>
  <si>
    <t>Number and importance of participants as an expression of the project’s acceptance</t>
  </si>
  <si>
    <t xml:space="preserve">- Number of participants must be at least 6 (excluding sponsors and partners)
</t>
  </si>
  <si>
    <t xml:space="preserve">&gt;= 6 
</t>
  </si>
  <si>
    <t>Exhibitors’ own coverage of costs</t>
  </si>
  <si>
    <t xml:space="preserve">Companies’ complete coverage of their own direct costs </t>
  </si>
  <si>
    <t>- Direct costs incurred by participants are fully borne by them</t>
  </si>
  <si>
    <t>&gt;= 95%</t>
  </si>
  <si>
    <t>Self-financing share of the project</t>
  </si>
  <si>
    <t>Project contribution by MPK should not exceed 1/3 of the total cost, i.e. 2/3 will be borne by the project owner (self-financing)</t>
  </si>
  <si>
    <t>- Ratio of MPK contribution to total project costs</t>
  </si>
  <si>
    <t>&lt;= 33%</t>
  </si>
  <si>
    <t>Organizational expenses (OE)</t>
  </si>
  <si>
    <t>Project owner’s expenses for (a) facilitating and enabling SMEs to participate in trade fairs or projects, (b) achieving synergy effects, and (c) providing public service</t>
  </si>
  <si>
    <r>
      <rPr>
        <sz val="16"/>
        <color rgb="FF000000"/>
        <rFont val="Calibri"/>
        <family val="2"/>
        <scheme val="minor"/>
      </rPr>
      <t>- OE in relation to the MPK contribution (may be no more than 1/3 higher than MPK contribution)
– OE in relation to total costs (must not exceed 1/3 of total costs)
– Hourly rate as a composite rate of the persons assigned to the project
– Expenses split between planning, acquisition, organization, and execution converted into CHF</t>
    </r>
    <r>
      <rPr>
        <sz val="16"/>
        <color rgb="FF000000"/>
        <rFont val="Calibri"/>
        <family val="2"/>
        <scheme val="minor"/>
      </rPr>
      <t xml:space="preserve">
</t>
    </r>
  </si>
  <si>
    <t>=&lt; 4/3
=&lt; 33%
  open
yes</t>
  </si>
  <si>
    <t>Compliance with MPK regulations</t>
  </si>
  <si>
    <t>Public service</t>
  </si>
  <si>
    <t>Use of synergy effect and economies of scale of a shared stand or project</t>
  </si>
  <si>
    <t>- Public service contribution to total project costs
– MPK only finances public services (difference in contribution by MPK to GW)</t>
  </si>
  <si>
    <t xml:space="preserve">&lt;= 33%
&lt;= CHF 0
</t>
  </si>
  <si>
    <t>Project contribution (not structural funding)</t>
  </si>
  <si>
    <t>MPK funding must not finance structural costs or recurring operational costs</t>
  </si>
  <si>
    <t>- Decision “Structural costs yes or no” 
– or qualitative assessment on scale of 1 to 4 for gray areas, e.g. start-up financing). Values below 3 may result in a reduction of the requested MPK contribution</t>
  </si>
  <si>
    <t>- yes/no 
&gt;= 3</t>
  </si>
  <si>
    <t>Export promotion</t>
  </si>
  <si>
    <t>MPK funding must have an impact on export promotion (value creation provided in CH sold abroad)</t>
  </si>
  <si>
    <t xml:space="preserve">- Qualitative assessment on scale of 1 to 4). Values below 3 may result in a reduction of the requested MPK contribution
</t>
  </si>
  <si>
    <t>Budget structure</t>
  </si>
  <si>
    <t>Project budget</t>
  </si>
  <si>
    <t>Explanations on use</t>
  </si>
  <si>
    <t>Additional information provided by the project owner</t>
  </si>
  <si>
    <t>Project total</t>
  </si>
  <si>
    <t>Company share</t>
  </si>
  <si>
    <t xml:space="preserve">DATA AND PARAMETERS </t>
  </si>
  <si>
    <t>Number of participating companies</t>
  </si>
  <si>
    <t>at least 6 companies (excluding partners and sponsors)</t>
  </si>
  <si>
    <t>Hourly rate</t>
  </si>
  <si>
    <t>CHF/h</t>
  </si>
  <si>
    <t>Composite rate based on the qualification of the persons involved in the project</t>
  </si>
  <si>
    <t>Daily rate for organizational expenses</t>
  </si>
  <si>
    <t>CHF/day</t>
  </si>
  <si>
    <t>Total area of stand (incl. public service)</t>
  </si>
  <si>
    <t>m²</t>
  </si>
  <si>
    <t>Share of m² for public service</t>
  </si>
  <si>
    <t xml:space="preserve">Total area of exhibitors </t>
  </si>
  <si>
    <t>Total area ./. Exhibitor area</t>
  </si>
  <si>
    <t xml:space="preserve">Square meter price of trade fair </t>
  </si>
  <si>
    <t>CHF/m²</t>
  </si>
  <si>
    <t>According to the trade fair offer</t>
  </si>
  <si>
    <t>Stand construction costs</t>
  </si>
  <si>
    <t>According to the offer of the stand builder</t>
  </si>
  <si>
    <t>Participation price per square meter charged for exhibitors</t>
  </si>
  <si>
    <t>Price/m² invoiced to exhibitors</t>
  </si>
  <si>
    <t>Registration fee per exhibitor</t>
  </si>
  <si>
    <t xml:space="preserve">CHF </t>
  </si>
  <si>
    <t>optional according to the discretion and pricing of the project owner</t>
  </si>
  <si>
    <t>Total exhibitor fees</t>
  </si>
  <si>
    <t>CHF</t>
  </si>
  <si>
    <t xml:space="preserve">Total area * Participation price + Total registration fees * Number of participants </t>
  </si>
  <si>
    <t>Organizational expenses per exhibitor</t>
  </si>
  <si>
    <t>Total organizational expenses/exhibitor</t>
  </si>
  <si>
    <t xml:space="preserve">TOTAL COSTS </t>
  </si>
  <si>
    <t>Sum of all costs (stand costs, publicity, events and promotions, third parties and organizational expenses)</t>
  </si>
  <si>
    <t>Stand costs</t>
  </si>
  <si>
    <t>Proportion of stand costs to total costs</t>
  </si>
  <si>
    <t>Space rental fee</t>
  </si>
  <si>
    <t>Total area of stand * square meters of trade fair</t>
  </si>
  <si>
    <t>Stand construction/design</t>
  </si>
  <si>
    <t>Total area of stand * Stand construction costs per square meter</t>
  </si>
  <si>
    <t>Stand maintenance (local staff)</t>
  </si>
  <si>
    <t>The allocation of the share of the total costs to public service is based on the ratio of the expenses for public service (max. 33%) – applies to stand services, catering/meals, transport costs, operating costs, and other, each individually)</t>
  </si>
  <si>
    <t>Catering/meals</t>
  </si>
  <si>
    <t>Transport costs</t>
  </si>
  <si>
    <t>Operating costs (electricity, cleaning, etc.)</t>
  </si>
  <si>
    <t>Other (please specify)</t>
  </si>
  <si>
    <t>Costs for publicity</t>
  </si>
  <si>
    <t>Publicity share of total costs</t>
  </si>
  <si>
    <t>Print publication</t>
  </si>
  <si>
    <t>Please enter explanations and specifications to enable better understanding of the budget items in the column “Additional information provided by the project owner” on the respective row</t>
  </si>
  <si>
    <t>Online publication</t>
  </si>
  <si>
    <t>Costs for events and promotions</t>
  </si>
  <si>
    <t>Promotions as a share of total costs</t>
  </si>
  <si>
    <t>Joint event</t>
  </si>
  <si>
    <t>The allocation of a share of the total costs to public service is based on the ratio of the expenses for public service (max. 33%) – applies to joint events and joint promotions, each individually</t>
  </si>
  <si>
    <t>Joint promotions</t>
  </si>
  <si>
    <t>Third-party costs</t>
  </si>
  <si>
    <t>Third-party share of total costs</t>
  </si>
  <si>
    <t>Third-party fees</t>
  </si>
  <si>
    <t>The allocation of a share of the total costs to public service is based on the ratio of the expenses for public service (max. 33%) – applies to fees for third parties, travel expenses for third parties, and other costs, each individually</t>
  </si>
  <si>
    <t>Travel expenses for third parties</t>
  </si>
  <si>
    <t>Organizational expenses</t>
  </si>
  <si>
    <t>Organizational expenses as a share of total costs</t>
  </si>
  <si>
    <t>Travel and accommodation</t>
  </si>
  <si>
    <t>The allocation of a share of the total costs to public service is based on the ratio of the expenses for public service (max. 33%)</t>
  </si>
  <si>
    <t xml:space="preserve">Work expenses </t>
  </si>
  <si>
    <t>Number of days * Daily rate in CHF</t>
  </si>
  <si>
    <t>Planning (conceptual)</t>
  </si>
  <si>
    <t>Days</t>
  </si>
  <si>
    <t>The organizational expenses should be allocated according to the costs incurred for public service (max 33%) – applies to planning, acquisition, organization, and execution, each individually</t>
  </si>
  <si>
    <t>Acquisition (participants)</t>
  </si>
  <si>
    <t>Organization (preparation, administration)</t>
  </si>
  <si>
    <t>Execution (presence at trade fair)</t>
  </si>
  <si>
    <t xml:space="preserve">TOTAL INCOME </t>
  </si>
  <si>
    <t>Income from exhibitors and financial contributions</t>
  </si>
  <si>
    <t>Exhibitors</t>
  </si>
  <si>
    <t>Exhibitor fees</t>
  </si>
  <si>
    <t>Total area of exhibitor * Price/m²</t>
  </si>
  <si>
    <t>Registration fee</t>
  </si>
  <si>
    <t>Number of participants * Registration fee for exhibitors</t>
  </si>
  <si>
    <t>Financing</t>
  </si>
  <si>
    <t>Sponsor contributions/Other income</t>
  </si>
  <si>
    <t>Sponsor contributions/Other income is shared proportionally between public service (cost reduction) and company participants (participant discount)</t>
  </si>
  <si>
    <t>Own cost-sharing (project owner)</t>
  </si>
  <si>
    <t xml:space="preserve">The project owner’s own contribution to the project budget is shared proportionally between public service and company participants </t>
  </si>
  <si>
    <t>PROJECT OUTCOME BEFORE MPK CONTRIBUTION</t>
  </si>
  <si>
    <t>Total income minus total costs</t>
  </si>
  <si>
    <t>Total income</t>
  </si>
  <si>
    <t>taken from income (total)</t>
  </si>
  <si>
    <t>Total costs</t>
  </si>
  <si>
    <t>taken from costs (total)</t>
  </si>
  <si>
    <t xml:space="preserve">Maximum amount eligible for MPK funding </t>
  </si>
  <si>
    <t>Application to MPK as a result of income minus costs to public service (deficit coverage)</t>
  </si>
  <si>
    <t>RESULT WITH MAX. POSSIBLE PUBLIC SERVICE CONTRIBUTION</t>
  </si>
  <si>
    <t>Maximum possible contribution by MPK</t>
  </si>
  <si>
    <t>MPK does not finance profit from a project, but enables it to be carried out with a balanced result. Accordingly, the MPK contribution is reduced by a positive balance of the total project result (= project profit)</t>
  </si>
  <si>
    <t>Correction</t>
  </si>
  <si>
    <t>Reduction of the MPK contribution either by the positive result of the project or by the difference up to the max. MPK contribution (public service only)</t>
  </si>
  <si>
    <t>Application dashboard overview</t>
  </si>
  <si>
    <t>Target/Actual</t>
  </si>
  <si>
    <t xml:space="preserve">Description of guideline values of the assessment criterion </t>
  </si>
  <si>
    <t>Indicators (numbers according to description of the assessment criteria)</t>
  </si>
  <si>
    <t>Importance of the project in relation to sector</t>
  </si>
  <si>
    <t>Qualitative assessment on scale of 1 to 4 (1 = lowest and 4 = highest). Values below 3 may result in a reduction of the requested MPK contribution</t>
  </si>
  <si>
    <t>Impact of the project for sales promotion</t>
  </si>
  <si>
    <t>At least 6 participants</t>
  </si>
  <si>
    <t>Exhibiting companies must bear at least 95% of their direct costs themselves</t>
  </si>
  <si>
    <t>Organizational expenses must cumulatively meet both conditions</t>
  </si>
  <si>
    <t>(a)</t>
  </si>
  <si>
    <t>Ratio of OE to MPK contribution</t>
  </si>
  <si>
    <t>total OE may exceed the MPK contribution by max. 1/3 (total 4/3) – Target value must be less than or equal to zero (see assessment criteria in the corresponding sheet)</t>
  </si>
  <si>
    <t>(b)</t>
  </si>
  <si>
    <t>Ratio of OE to total costs</t>
  </si>
  <si>
    <t>total OA must not exceed 1/3 of the total costs – Target value must be less than zero (see assessment criteria in the corresponding sheet)</t>
  </si>
  <si>
    <t>Public service share of total costs</t>
  </si>
  <si>
    <t>Share of public service costs should not exceed 33% of total costs</t>
  </si>
  <si>
    <t>MPK project contribution not as structural contribution</t>
  </si>
  <si>
    <t>Reduction of the requested MPK contribution by the structural contribution</t>
  </si>
  <si>
    <t>Funding contributes to export promotion</t>
  </si>
  <si>
    <t>Assessment</t>
  </si>
  <si>
    <t>Guideline value complied with</t>
  </si>
  <si>
    <t>Guideline value not complied with</t>
  </si>
  <si>
    <t>Legend</t>
  </si>
  <si>
    <t xml:space="preserve">Look-up field </t>
  </si>
  <si>
    <t>Input field</t>
  </si>
  <si>
    <t>Calculation</t>
  </si>
  <si>
    <t>N/A</t>
  </si>
  <si>
    <t>Budget structure (billing statement)</t>
  </si>
  <si>
    <t>Billing statement</t>
  </si>
  <si>
    <t>The allocation of the share of the total costs to public service is based on the ratio of the expenses for public service (max. 33%) – applies to stand services, catering/meals, transport costs, operating costs, and other, each individually)</t>
  </si>
  <si>
    <t>Actual</t>
  </si>
  <si>
    <t>&gt;=</t>
  </si>
  <si>
    <t xml:space="preserve"> &gt;=</t>
  </si>
  <si>
    <t>&lt;=</t>
  </si>
  <si>
    <t>nein</t>
  </si>
  <si>
    <t>=</t>
  </si>
  <si>
    <t xml:space="preserve"> =</t>
  </si>
  <si>
    <t>Share of public service costs should not exceed 33% of total costs (Input "yes" or "no")</t>
  </si>
  <si>
    <t xml:space="preserve"> &lt;=</t>
  </si>
  <si>
    <t xml:space="preserve"> &lt;=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</si>
</sst>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_ ;[Red]\-#,##0\ "/>
    <numFmt numFmtId="165" formatCode="_ * #,##0_ ;_ * \-#,##0_ ;_ * &quot;-&quot;??_ ;_ @_ "/>
    <numFmt numFmtId="166" formatCode="_ * #,##0.0_ ;_ * \-#,##0.0_ ;_ * &quot;-&quot;?_ ;_ @_ "/>
    <numFmt numFmtId="167" formatCode="#,##0_ ;\-#,##0\ "/>
    <numFmt numFmtId="168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trike/>
      <sz val="11"/>
      <color rgb="FFFF0000"/>
      <name val="Arial"/>
      <family val="2"/>
    </font>
    <font>
      <i/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i/>
      <sz val="11"/>
      <color rgb="FF00B050"/>
      <name val="Arial"/>
      <family val="2"/>
    </font>
    <font>
      <i/>
      <strike/>
      <sz val="11"/>
      <color theme="3" tint="0.39994506668294322"/>
      <name val="Arial"/>
      <family val="2"/>
    </font>
    <font>
      <i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/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/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/>
      <top/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/>
      <top style="medium">
        <color rgb="FFBDBDBD"/>
      </top>
      <bottom/>
      <diagonal/>
    </border>
    <border>
      <left/>
      <right/>
      <top style="medium">
        <color rgb="FFBDBDB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15">
    <xf numFmtId="0" fontId="0" fillId="0" borderId="0" xfId="0"/>
    <xf numFmtId="0" fontId="4" fillId="0" borderId="0" xfId="3" applyFont="1" applyAlignment="1">
      <alignment horizontal="left" vertical="top"/>
    </xf>
    <xf numFmtId="0" fontId="5" fillId="0" borderId="10" xfId="3" applyFont="1" applyBorder="1" applyAlignment="1">
      <alignment horizontal="center" vertical="top" wrapText="1"/>
    </xf>
    <xf numFmtId="0" fontId="6" fillId="0" borderId="10" xfId="3" applyFont="1" applyBorder="1" applyAlignment="1">
      <alignment horizontal="center" vertical="top" wrapText="1"/>
    </xf>
    <xf numFmtId="0" fontId="6" fillId="0" borderId="10" xfId="3" quotePrefix="1" applyFont="1" applyBorder="1" applyAlignment="1">
      <alignment horizontal="center" vertical="top" wrapText="1"/>
    </xf>
    <xf numFmtId="0" fontId="4" fillId="0" borderId="0" xfId="3" applyFont="1" applyAlignment="1">
      <alignment horizontal="center" vertical="top"/>
    </xf>
    <xf numFmtId="0" fontId="5" fillId="7" borderId="10" xfId="3" applyFont="1" applyFill="1" applyBorder="1" applyAlignment="1">
      <alignment horizontal="left" vertical="top" wrapText="1"/>
    </xf>
    <xf numFmtId="0" fontId="9" fillId="0" borderId="0" xfId="0" applyFont="1"/>
    <xf numFmtId="9" fontId="9" fillId="0" borderId="0" xfId="2" applyFont="1"/>
    <xf numFmtId="0" fontId="10" fillId="0" borderId="0" xfId="0" applyFont="1"/>
    <xf numFmtId="166" fontId="9" fillId="0" borderId="0" xfId="0" applyNumberFormat="1" applyFont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43" fontId="9" fillId="0" borderId="0" xfId="0" applyNumberFormat="1" applyFont="1"/>
    <xf numFmtId="9" fontId="9" fillId="0" borderId="0" xfId="2" quotePrefix="1" applyFont="1"/>
    <xf numFmtId="9" fontId="21" fillId="0" borderId="0" xfId="2" applyFont="1"/>
    <xf numFmtId="165" fontId="21" fillId="0" borderId="0" xfId="0" applyNumberFormat="1" applyFont="1"/>
    <xf numFmtId="165" fontId="9" fillId="2" borderId="1" xfId="1" applyNumberFormat="1" applyFont="1" applyFill="1" applyBorder="1" applyProtection="1"/>
    <xf numFmtId="165" fontId="9" fillId="0" borderId="1" xfId="1" applyNumberFormat="1" applyFont="1" applyBorder="1" applyProtection="1"/>
    <xf numFmtId="167" fontId="9" fillId="2" borderId="2" xfId="1" applyNumberFormat="1" applyFont="1" applyFill="1" applyBorder="1" applyProtection="1"/>
    <xf numFmtId="167" fontId="9" fillId="2" borderId="9" xfId="1" applyNumberFormat="1" applyFont="1" applyFill="1" applyBorder="1" applyProtection="1"/>
    <xf numFmtId="165" fontId="9" fillId="3" borderId="1" xfId="1" applyNumberFormat="1" applyFont="1" applyFill="1" applyBorder="1" applyProtection="1">
      <protection locked="0"/>
    </xf>
    <xf numFmtId="165" fontId="9" fillId="3" borderId="5" xfId="1" applyNumberFormat="1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vertical="top"/>
      <protection locked="0"/>
    </xf>
    <xf numFmtId="167" fontId="9" fillId="3" borderId="1" xfId="1" applyNumberFormat="1" applyFont="1" applyFill="1" applyBorder="1" applyProtection="1">
      <protection locked="0"/>
    </xf>
    <xf numFmtId="167" fontId="9" fillId="3" borderId="5" xfId="1" applyNumberFormat="1" applyFont="1" applyFill="1" applyBorder="1" applyProtection="1">
      <protection locked="0"/>
    </xf>
    <xf numFmtId="164" fontId="11" fillId="2" borderId="1" xfId="0" applyNumberFormat="1" applyFont="1" applyFill="1" applyBorder="1"/>
    <xf numFmtId="165" fontId="9" fillId="0" borderId="0" xfId="0" applyNumberFormat="1" applyFont="1" applyAlignment="1" applyProtection="1">
      <alignment vertical="top"/>
      <protection locked="0"/>
    </xf>
    <xf numFmtId="165" fontId="9" fillId="0" borderId="0" xfId="1" applyNumberFormat="1" applyFont="1" applyFill="1" applyBorder="1" applyAlignment="1" applyProtection="1">
      <alignment vertical="top"/>
      <protection locked="0"/>
    </xf>
    <xf numFmtId="167" fontId="10" fillId="2" borderId="2" xfId="1" applyNumberFormat="1" applyFont="1" applyFill="1" applyBorder="1" applyProtection="1"/>
    <xf numFmtId="167" fontId="10" fillId="2" borderId="9" xfId="1" applyNumberFormat="1" applyFont="1" applyFill="1" applyBorder="1" applyProtection="1"/>
    <xf numFmtId="167" fontId="10" fillId="2" borderId="0" xfId="1" applyNumberFormat="1" applyFont="1" applyFill="1" applyProtection="1"/>
    <xf numFmtId="0" fontId="3" fillId="7" borderId="14" xfId="3" applyFont="1" applyFill="1" applyBorder="1" applyAlignment="1">
      <alignment vertical="center" wrapText="1"/>
    </xf>
    <xf numFmtId="0" fontId="5" fillId="0" borderId="10" xfId="3" quotePrefix="1" applyFont="1" applyBorder="1" applyAlignment="1">
      <alignment horizontal="center" vertical="center" wrapText="1"/>
    </xf>
    <xf numFmtId="0" fontId="4" fillId="0" borderId="0" xfId="3" applyFont="1" applyAlignment="1">
      <alignment horizontal="left" vertical="top" indent="1"/>
    </xf>
    <xf numFmtId="0" fontId="6" fillId="0" borderId="10" xfId="3" applyFont="1" applyBorder="1" applyAlignment="1">
      <alignment horizontal="left" vertical="top" wrapText="1" indent="1"/>
    </xf>
    <xf numFmtId="0" fontId="7" fillId="0" borderId="10" xfId="3" applyFont="1" applyBorder="1" applyAlignment="1">
      <alignment horizontal="left" vertical="top" wrapText="1" indent="1"/>
    </xf>
    <xf numFmtId="0" fontId="6" fillId="0" borderId="10" xfId="3" quotePrefix="1" applyFont="1" applyBorder="1" applyAlignment="1">
      <alignment horizontal="left" vertical="top" wrapText="1" indent="1"/>
    </xf>
    <xf numFmtId="0" fontId="5" fillId="7" borderId="10" xfId="3" applyFont="1" applyFill="1" applyBorder="1" applyAlignment="1">
      <alignment horizontal="left" vertical="top" wrapText="1" indent="1"/>
    </xf>
    <xf numFmtId="0" fontId="5" fillId="0" borderId="10" xfId="3" applyFont="1" applyBorder="1" applyAlignment="1">
      <alignment horizontal="left" vertical="top" wrapText="1" indent="1"/>
    </xf>
    <xf numFmtId="0" fontId="3" fillId="0" borderId="10" xfId="3" applyFont="1" applyBorder="1" applyAlignment="1">
      <alignment horizontal="left" vertical="top" wrapText="1" indent="1"/>
    </xf>
    <xf numFmtId="0" fontId="8" fillId="0" borderId="0" xfId="3" applyFont="1" applyAlignment="1">
      <alignment horizontal="left" vertical="top" indent="1"/>
    </xf>
    <xf numFmtId="167" fontId="10" fillId="2" borderId="0" xfId="0" applyNumberFormat="1" applyFont="1" applyFill="1" applyAlignment="1">
      <alignment vertical="top"/>
    </xf>
    <xf numFmtId="165" fontId="9" fillId="5" borderId="5" xfId="1" applyNumberFormat="1" applyFont="1" applyFill="1" applyBorder="1" applyProtection="1"/>
    <xf numFmtId="165" fontId="9" fillId="5" borderId="1" xfId="1" applyNumberFormat="1" applyFont="1" applyFill="1" applyBorder="1" applyProtection="1"/>
    <xf numFmtId="167" fontId="9" fillId="2" borderId="1" xfId="1" applyNumberFormat="1" applyFont="1" applyFill="1" applyBorder="1" applyProtection="1"/>
    <xf numFmtId="1" fontId="9" fillId="2" borderId="1" xfId="1" applyNumberFormat="1" applyFont="1" applyFill="1" applyBorder="1" applyProtection="1"/>
    <xf numFmtId="9" fontId="9" fillId="0" borderId="0" xfId="2" applyFont="1" applyProtection="1"/>
    <xf numFmtId="9" fontId="9" fillId="0" borderId="3" xfId="2" applyFont="1" applyBorder="1" applyProtection="1"/>
    <xf numFmtId="9" fontId="9" fillId="0" borderId="0" xfId="2" applyFont="1" applyFill="1" applyBorder="1" applyProtection="1"/>
    <xf numFmtId="9" fontId="9" fillId="2" borderId="0" xfId="2" applyFont="1" applyFill="1" applyProtection="1"/>
    <xf numFmtId="9" fontId="9" fillId="0" borderId="0" xfId="2" applyFont="1" applyFill="1" applyProtection="1"/>
    <xf numFmtId="165" fontId="9" fillId="0" borderId="0" xfId="1" applyNumberFormat="1" applyFont="1" applyProtection="1"/>
    <xf numFmtId="167" fontId="9" fillId="0" borderId="0" xfId="1" applyNumberFormat="1" applyFont="1" applyFill="1" applyProtection="1"/>
    <xf numFmtId="9" fontId="9" fillId="0" borderId="0" xfId="2" applyFont="1" applyBorder="1" applyProtection="1"/>
    <xf numFmtId="168" fontId="9" fillId="0" borderId="3" xfId="2" applyNumberFormat="1" applyFont="1" applyBorder="1" applyProtection="1"/>
    <xf numFmtId="168" fontId="9" fillId="0" borderId="3" xfId="2" applyNumberFormat="1" applyFont="1" applyFill="1" applyBorder="1" applyProtection="1"/>
    <xf numFmtId="9" fontId="9" fillId="12" borderId="18" xfId="2" applyFont="1" applyFill="1" applyBorder="1" applyAlignment="1" applyProtection="1"/>
    <xf numFmtId="9" fontId="9" fillId="12" borderId="0" xfId="2" applyFont="1" applyFill="1" applyBorder="1" applyAlignment="1" applyProtection="1"/>
    <xf numFmtId="9" fontId="9" fillId="12" borderId="0" xfId="2" applyFont="1" applyFill="1" applyProtection="1"/>
    <xf numFmtId="9" fontId="17" fillId="0" borderId="0" xfId="2" applyFont="1" applyBorder="1" applyProtection="1"/>
    <xf numFmtId="9" fontId="9" fillId="8" borderId="0" xfId="2" applyFont="1" applyFill="1" applyBorder="1" applyProtection="1"/>
    <xf numFmtId="9" fontId="9" fillId="0" borderId="0" xfId="2" applyFont="1" applyFill="1" applyBorder="1" applyAlignment="1" applyProtection="1">
      <alignment vertical="top"/>
    </xf>
    <xf numFmtId="9" fontId="14" fillId="0" borderId="0" xfId="2" applyFont="1" applyFill="1" applyBorder="1" applyAlignment="1" applyProtection="1">
      <alignment vertical="top"/>
    </xf>
    <xf numFmtId="0" fontId="9" fillId="0" borderId="2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2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0" fillId="0" borderId="3" xfId="0" applyFont="1" applyBorder="1"/>
    <xf numFmtId="0" fontId="9" fillId="0" borderId="3" xfId="0" applyFont="1" applyBorder="1"/>
    <xf numFmtId="0" fontId="12" fillId="0" borderId="0" xfId="0" applyFont="1" applyAlignment="1">
      <alignment vertical="top"/>
    </xf>
    <xf numFmtId="0" fontId="14" fillId="0" borderId="0" xfId="0" applyFont="1"/>
    <xf numFmtId="0" fontId="9" fillId="0" borderId="9" xfId="0" applyFont="1" applyBorder="1"/>
    <xf numFmtId="0" fontId="9" fillId="0" borderId="0" xfId="0" applyFont="1" applyAlignment="1">
      <alignment vertical="top" wrapText="1"/>
    </xf>
    <xf numFmtId="0" fontId="9" fillId="0" borderId="19" xfId="0" applyFont="1" applyBorder="1"/>
    <xf numFmtId="0" fontId="9" fillId="0" borderId="5" xfId="0" applyFont="1" applyBorder="1"/>
    <xf numFmtId="0" fontId="13" fillId="0" borderId="3" xfId="0" applyFont="1" applyBorder="1"/>
    <xf numFmtId="0" fontId="12" fillId="0" borderId="0" xfId="0" applyFont="1"/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quotePrefix="1" applyFont="1"/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right"/>
    </xf>
    <xf numFmtId="0" fontId="9" fillId="9" borderId="0" xfId="0" applyFont="1" applyFill="1"/>
    <xf numFmtId="0" fontId="15" fillId="9" borderId="0" xfId="0" applyFont="1" applyFill="1"/>
    <xf numFmtId="0" fontId="9" fillId="10" borderId="0" xfId="0" applyFont="1" applyFill="1"/>
    <xf numFmtId="0" fontId="10" fillId="0" borderId="4" xfId="0" applyFont="1" applyBorder="1"/>
    <xf numFmtId="0" fontId="9" fillId="0" borderId="4" xfId="0" applyFont="1" applyBorder="1"/>
    <xf numFmtId="0" fontId="9" fillId="6" borderId="0" xfId="0" applyFont="1" applyFill="1"/>
    <xf numFmtId="0" fontId="9" fillId="3" borderId="0" xfId="0" applyFont="1" applyFill="1"/>
    <xf numFmtId="0" fontId="9" fillId="2" borderId="0" xfId="0" applyFont="1" applyFill="1"/>
    <xf numFmtId="165" fontId="9" fillId="5" borderId="0" xfId="1" applyNumberFormat="1" applyFont="1" applyFill="1" applyBorder="1" applyProtection="1"/>
    <xf numFmtId="0" fontId="9" fillId="0" borderId="0" xfId="0" applyFont="1" applyAlignment="1">
      <alignment horizontal="right"/>
    </xf>
    <xf numFmtId="9" fontId="9" fillId="0" borderId="0" xfId="0" quotePrefix="1" applyNumberFormat="1" applyFont="1" applyAlignment="1">
      <alignment horizontal="right"/>
    </xf>
    <xf numFmtId="0" fontId="22" fillId="0" borderId="0" xfId="0" applyFont="1"/>
    <xf numFmtId="9" fontId="22" fillId="0" borderId="0" xfId="2" applyFont="1" applyBorder="1" applyProtection="1"/>
    <xf numFmtId="0" fontId="22" fillId="0" borderId="0" xfId="0" applyFont="1" applyAlignment="1">
      <alignment horizontal="left"/>
    </xf>
    <xf numFmtId="0" fontId="20" fillId="0" borderId="5" xfId="0" applyFont="1" applyBorder="1"/>
    <xf numFmtId="0" fontId="21" fillId="0" borderId="0" xfId="0" applyFont="1" applyAlignment="1">
      <alignment horizontal="right"/>
    </xf>
    <xf numFmtId="165" fontId="21" fillId="0" borderId="0" xfId="2" applyNumberFormat="1" applyFont="1" applyFill="1" applyBorder="1" applyAlignment="1" applyProtection="1">
      <alignment horizontal="right"/>
    </xf>
    <xf numFmtId="9" fontId="21" fillId="0" borderId="0" xfId="2" applyFont="1" applyBorder="1" applyProtection="1"/>
    <xf numFmtId="165" fontId="21" fillId="0" borderId="0" xfId="1" applyNumberFormat="1" applyFont="1" applyBorder="1" applyAlignment="1" applyProtection="1"/>
    <xf numFmtId="165" fontId="21" fillId="0" borderId="0" xfId="1" applyNumberFormat="1" applyFont="1" applyBorder="1" applyProtection="1"/>
    <xf numFmtId="43" fontId="21" fillId="0" borderId="0" xfId="1" applyFont="1" applyBorder="1" applyProtection="1"/>
    <xf numFmtId="9" fontId="21" fillId="0" borderId="0" xfId="2" applyFont="1" applyFill="1" applyBorder="1" applyProtection="1"/>
    <xf numFmtId="9" fontId="21" fillId="0" borderId="0" xfId="2" quotePrefix="1" applyFont="1" applyBorder="1" applyProtection="1"/>
    <xf numFmtId="0" fontId="21" fillId="0" borderId="3" xfId="0" applyFont="1" applyBorder="1"/>
    <xf numFmtId="165" fontId="21" fillId="0" borderId="3" xfId="2" applyNumberFormat="1" applyFont="1" applyFill="1" applyBorder="1" applyAlignment="1" applyProtection="1">
      <alignment horizontal="right"/>
    </xf>
    <xf numFmtId="9" fontId="21" fillId="0" borderId="3" xfId="2" applyFont="1" applyBorder="1" applyProtection="1"/>
    <xf numFmtId="0" fontId="20" fillId="0" borderId="3" xfId="0" applyFont="1" applyBorder="1"/>
    <xf numFmtId="0" fontId="12" fillId="0" borderId="5" xfId="0" applyFont="1" applyBorder="1"/>
    <xf numFmtId="0" fontId="12" fillId="0" borderId="5" xfId="4" applyFont="1" applyBorder="1"/>
    <xf numFmtId="0" fontId="23" fillId="0" borderId="5" xfId="0" applyFont="1" applyBorder="1"/>
    <xf numFmtId="0" fontId="12" fillId="0" borderId="9" xfId="0" applyFont="1" applyBorder="1"/>
    <xf numFmtId="0" fontId="14" fillId="0" borderId="5" xfId="0" applyFont="1" applyBorder="1"/>
    <xf numFmtId="0" fontId="9" fillId="0" borderId="5" xfId="0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5" fontId="9" fillId="0" borderId="5" xfId="1" applyNumberFormat="1" applyFont="1" applyBorder="1" applyProtection="1"/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165" fontId="17" fillId="8" borderId="1" xfId="1" applyNumberFormat="1" applyFont="1" applyFill="1" applyBorder="1" applyProtection="1"/>
    <xf numFmtId="165" fontId="17" fillId="0" borderId="5" xfId="1" applyNumberFormat="1" applyFont="1" applyBorder="1" applyProtection="1"/>
    <xf numFmtId="165" fontId="17" fillId="0" borderId="1" xfId="1" applyNumberFormat="1" applyFont="1" applyBorder="1" applyProtection="1"/>
    <xf numFmtId="0" fontId="17" fillId="0" borderId="5" xfId="0" applyFont="1" applyBorder="1"/>
    <xf numFmtId="165" fontId="10" fillId="0" borderId="1" xfId="1" applyNumberFormat="1" applyFont="1" applyBorder="1" applyProtection="1"/>
    <xf numFmtId="165" fontId="10" fillId="0" borderId="5" xfId="1" applyNumberFormat="1" applyFont="1" applyBorder="1" applyProtection="1"/>
    <xf numFmtId="0" fontId="13" fillId="0" borderId="0" xfId="0" applyFont="1" applyAlignment="1">
      <alignment vertical="top"/>
    </xf>
    <xf numFmtId="0" fontId="13" fillId="0" borderId="0" xfId="0" applyFont="1"/>
    <xf numFmtId="0" fontId="18" fillId="0" borderId="0" xfId="0" applyFont="1"/>
    <xf numFmtId="165" fontId="19" fillId="0" borderId="18" xfId="0" applyNumberFormat="1" applyFont="1" applyBorder="1"/>
    <xf numFmtId="0" fontId="18" fillId="0" borderId="5" xfId="0" applyFont="1" applyBorder="1"/>
    <xf numFmtId="0" fontId="9" fillId="0" borderId="0" xfId="4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4" applyFont="1" applyAlignment="1">
      <alignment vertical="top"/>
    </xf>
    <xf numFmtId="165" fontId="24" fillId="0" borderId="0" xfId="1" applyNumberFormat="1" applyFont="1" applyFill="1" applyAlignment="1" applyProtection="1">
      <alignment vertical="top"/>
    </xf>
    <xf numFmtId="167" fontId="10" fillId="2" borderId="0" xfId="1" applyNumberFormat="1" applyFont="1" applyFill="1" applyBorder="1" applyAlignment="1" applyProtection="1">
      <alignment vertical="top"/>
    </xf>
    <xf numFmtId="167" fontId="9" fillId="6" borderId="1" xfId="0" applyNumberFormat="1" applyFont="1" applyFill="1" applyBorder="1"/>
    <xf numFmtId="167" fontId="9" fillId="6" borderId="5" xfId="0" applyNumberFormat="1" applyFont="1" applyFill="1" applyBorder="1"/>
    <xf numFmtId="167" fontId="10" fillId="2" borderId="2" xfId="1" applyNumberFormat="1" applyFont="1" applyFill="1" applyBorder="1"/>
    <xf numFmtId="167" fontId="10" fillId="2" borderId="23" xfId="1" applyNumberFormat="1" applyFont="1" applyFill="1" applyBorder="1" applyProtection="1"/>
    <xf numFmtId="167" fontId="10" fillId="2" borderId="1" xfId="1" applyNumberFormat="1" applyFont="1" applyFill="1" applyBorder="1" applyProtection="1"/>
    <xf numFmtId="9" fontId="9" fillId="0" borderId="18" xfId="2" applyFont="1" applyBorder="1" applyProtection="1"/>
    <xf numFmtId="9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1" applyNumberFormat="1" applyFont="1" applyFill="1" applyBorder="1" applyAlignment="1" applyProtection="1">
      <alignment horizontal="left" vertical="center"/>
    </xf>
    <xf numFmtId="0" fontId="9" fillId="3" borderId="0" xfId="0" applyFont="1" applyFill="1" applyAlignment="1">
      <alignment horizontal="right"/>
    </xf>
    <xf numFmtId="1" fontId="9" fillId="3" borderId="0" xfId="2" applyNumberFormat="1" applyFont="1" applyFill="1" applyAlignment="1" applyProtection="1">
      <alignment horizontal="center"/>
    </xf>
    <xf numFmtId="167" fontId="9" fillId="3" borderId="0" xfId="1" applyNumberFormat="1" applyFont="1" applyFill="1" applyAlignment="1" applyProtection="1">
      <alignment horizontal="center"/>
    </xf>
    <xf numFmtId="1" fontId="10" fillId="0" borderId="0" xfId="0" applyNumberFormat="1" applyFont="1" applyAlignment="1">
      <alignment horizontal="center"/>
    </xf>
    <xf numFmtId="167" fontId="10" fillId="4" borderId="0" xfId="0" applyNumberFormat="1" applyFont="1" applyFill="1" applyAlignment="1">
      <alignment horizontal="center"/>
    </xf>
    <xf numFmtId="9" fontId="10" fillId="0" borderId="0" xfId="2" applyFont="1" applyAlignment="1" applyProtection="1">
      <alignment horizontal="center"/>
    </xf>
    <xf numFmtId="9" fontId="10" fillId="11" borderId="0" xfId="2" applyFont="1" applyFill="1" applyBorder="1" applyAlignment="1" applyProtection="1">
      <alignment horizontal="center"/>
    </xf>
    <xf numFmtId="9" fontId="10" fillId="2" borderId="0" xfId="2" applyFont="1" applyFill="1" applyAlignment="1" applyProtection="1">
      <alignment horizontal="center"/>
    </xf>
    <xf numFmtId="9" fontId="10" fillId="2" borderId="0" xfId="2" applyFont="1" applyFill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left" vertical="center"/>
    </xf>
    <xf numFmtId="9" fontId="10" fillId="2" borderId="0" xfId="2" applyFont="1" applyFill="1" applyBorder="1" applyAlignment="1" applyProtection="1">
      <alignment horizontal="center" vertical="center"/>
    </xf>
    <xf numFmtId="9" fontId="9" fillId="3" borderId="0" xfId="2" applyFont="1" applyFill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5" fillId="0" borderId="20" xfId="3" quotePrefix="1" applyFont="1" applyBorder="1" applyAlignment="1">
      <alignment horizontal="center" vertical="center" wrapText="1"/>
    </xf>
    <xf numFmtId="0" fontId="5" fillId="0" borderId="21" xfId="3" quotePrefix="1" applyFont="1" applyBorder="1" applyAlignment="1">
      <alignment horizontal="center" vertical="center" wrapText="1"/>
    </xf>
    <xf numFmtId="0" fontId="3" fillId="7" borderId="13" xfId="3" applyFont="1" applyFill="1" applyBorder="1" applyAlignment="1">
      <alignment horizontal="left" vertical="center" wrapText="1" indent="1"/>
    </xf>
    <xf numFmtId="0" fontId="3" fillId="7" borderId="11" xfId="3" applyFont="1" applyFill="1" applyBorder="1" applyAlignment="1">
      <alignment horizontal="left" vertical="center" wrapText="1" indent="1"/>
    </xf>
    <xf numFmtId="0" fontId="3" fillId="7" borderId="16" xfId="3" applyFont="1" applyFill="1" applyBorder="1" applyAlignment="1">
      <alignment horizontal="left" vertical="center"/>
    </xf>
    <xf numFmtId="0" fontId="3" fillId="7" borderId="17" xfId="3" applyFont="1" applyFill="1" applyBorder="1" applyAlignment="1">
      <alignment horizontal="left" vertical="center"/>
    </xf>
    <xf numFmtId="0" fontId="3" fillId="7" borderId="15" xfId="3" applyFont="1" applyFill="1" applyBorder="1" applyAlignment="1">
      <alignment horizontal="left" vertical="center"/>
    </xf>
    <xf numFmtId="0" fontId="5" fillId="7" borderId="20" xfId="3" applyFont="1" applyFill="1" applyBorder="1" applyAlignment="1">
      <alignment horizontal="center" vertical="center" wrapText="1"/>
    </xf>
    <xf numFmtId="0" fontId="5" fillId="7" borderId="21" xfId="3" applyFont="1" applyFill="1" applyBorder="1" applyAlignment="1">
      <alignment horizontal="center" vertical="center" wrapText="1"/>
    </xf>
    <xf numFmtId="0" fontId="5" fillId="0" borderId="20" xfId="3" quotePrefix="1" applyFont="1" applyBorder="1" applyAlignment="1">
      <alignment horizontal="center" vertical="top" wrapText="1"/>
    </xf>
    <xf numFmtId="0" fontId="5" fillId="0" borderId="21" xfId="3" quotePrefix="1" applyFont="1" applyBorder="1" applyAlignment="1">
      <alignment horizontal="center" vertical="top" wrapText="1"/>
    </xf>
    <xf numFmtId="0" fontId="3" fillId="0" borderId="13" xfId="3" applyFont="1" applyBorder="1" applyAlignment="1">
      <alignment horizontal="left" vertical="center" wrapText="1" indent="1"/>
    </xf>
    <xf numFmtId="0" fontId="3" fillId="0" borderId="12" xfId="3" applyFont="1" applyBorder="1" applyAlignment="1">
      <alignment horizontal="left" vertical="center" wrapText="1" indent="1"/>
    </xf>
    <xf numFmtId="0" fontId="5" fillId="0" borderId="13" xfId="3" applyFont="1" applyBorder="1" applyAlignment="1">
      <alignment horizontal="left" vertical="center" wrapText="1" indent="1"/>
    </xf>
    <xf numFmtId="0" fontId="5" fillId="0" borderId="12" xfId="3" applyFont="1" applyBorder="1" applyAlignment="1">
      <alignment horizontal="left" vertical="center" wrapText="1" indent="1"/>
    </xf>
    <xf numFmtId="0" fontId="5" fillId="0" borderId="11" xfId="3" applyFont="1" applyBorder="1" applyAlignment="1">
      <alignment horizontal="left" vertical="center" wrapText="1" indent="1"/>
    </xf>
    <xf numFmtId="0" fontId="12" fillId="11" borderId="19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6" fillId="12" borderId="22" xfId="0" applyFont="1" applyFill="1" applyBorder="1" applyAlignment="1">
      <alignment horizontal="left" vertical="center"/>
    </xf>
    <xf numFmtId="0" fontId="26" fillId="12" borderId="4" xfId="0" applyFont="1" applyFill="1" applyBorder="1" applyAlignment="1">
      <alignment horizontal="left" vertical="center"/>
    </xf>
    <xf numFmtId="0" fontId="26" fillId="12" borderId="19" xfId="0" applyFont="1" applyFill="1" applyBorder="1" applyAlignment="1">
      <alignment horizontal="left" vertical="center"/>
    </xf>
    <xf numFmtId="0" fontId="26" fillId="12" borderId="8" xfId="0" applyFont="1" applyFill="1" applyBorder="1" applyAlignment="1">
      <alignment horizontal="left" vertical="center"/>
    </xf>
    <xf numFmtId="0" fontId="26" fillId="12" borderId="3" xfId="0" applyFont="1" applyFill="1" applyBorder="1" applyAlignment="1">
      <alignment horizontal="left" vertical="center"/>
    </xf>
    <xf numFmtId="0" fontId="26" fillId="12" borderId="9" xfId="0" applyFont="1" applyFill="1" applyBorder="1" applyAlignment="1">
      <alignment horizontal="left" vertical="center"/>
    </xf>
    <xf numFmtId="0" fontId="11" fillId="12" borderId="2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25" fillId="12" borderId="23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2" xfId="0" applyFont="1" applyFill="1" applyBorder="1" applyAlignment="1">
      <alignment horizontal="left" vertical="center" wrapText="1"/>
    </xf>
    <xf numFmtId="0" fontId="26" fillId="12" borderId="8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25" fillId="12" borderId="23" xfId="0" applyFont="1" applyFill="1" applyBorder="1" applyAlignment="1">
      <alignment horizontal="left" vertical="center"/>
    </xf>
    <xf numFmtId="0" fontId="25" fillId="12" borderId="1" xfId="0" applyFont="1" applyFill="1" applyBorder="1" applyAlignment="1">
      <alignment horizontal="left" vertical="center"/>
    </xf>
    <xf numFmtId="0" fontId="25" fillId="12" borderId="2" xfId="0" applyFont="1" applyFill="1" applyBorder="1" applyAlignment="1">
      <alignment horizontal="left" vertical="center"/>
    </xf>
    <xf numFmtId="9" fontId="12" fillId="11" borderId="5" xfId="2" applyFont="1" applyFill="1" applyBorder="1" applyAlignment="1" applyProtection="1">
      <alignment horizontal="left" vertical="center" wrapText="1"/>
    </xf>
    <xf numFmtId="9" fontId="9" fillId="0" borderId="0" xfId="2" applyFont="1" applyAlignment="1">
      <alignment horizontal="center"/>
    </xf>
    <xf numFmtId="0" fontId="10" fillId="12" borderId="3" xfId="0" applyFont="1" applyFill="1" applyBorder="1" applyAlignment="1">
      <alignment horizontal="left" vertical="top"/>
    </xf>
    <xf numFmtId="0" fontId="10" fillId="12" borderId="9" xfId="0" applyFont="1" applyFill="1" applyBorder="1" applyAlignment="1">
      <alignment horizontal="left" vertical="top"/>
    </xf>
    <xf numFmtId="0" fontId="26" fillId="12" borderId="22" xfId="0" applyFont="1" applyFill="1" applyBorder="1" applyAlignment="1">
      <alignment horizontal="left" vertical="center" wrapText="1"/>
    </xf>
    <xf numFmtId="9" fontId="12" fillId="11" borderId="0" xfId="2" applyFont="1" applyFill="1" applyBorder="1" applyAlignment="1" applyProtection="1">
      <alignment horizontal="left" vertical="center" wrapText="1"/>
    </xf>
    <xf numFmtId="9" fontId="9" fillId="0" borderId="0" xfId="2" applyFont="1" applyFill="1" applyAlignment="1">
      <alignment horizontal="center"/>
    </xf>
  </cellXfs>
  <cellStyles count="5">
    <cellStyle name="Komma" xfId="1" builtinId="3"/>
    <cellStyle name="Prozent" xfId="2" builtinId="5"/>
    <cellStyle name="Standard" xfId="0" builtinId="0"/>
    <cellStyle name="Standard 2" xfId="3" xr:uid="{7F98DCE7-2FF9-4E1D-A18B-E56684A9ECEE}"/>
    <cellStyle name="Standard 3" xfId="4" xr:uid="{5B9C7E4B-0A1A-409A-A679-29D1BE704F49}"/>
  </cellStyles>
  <dxfs count="46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21</xdr:row>
      <xdr:rowOff>0</xdr:rowOff>
    </xdr:from>
    <xdr:to>
      <xdr:col>8</xdr:col>
      <xdr:colOff>708659</xdr:colOff>
      <xdr:row>25</xdr:row>
      <xdr:rowOff>160655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94B4A210-873E-47E9-84A8-9B3B32975CDD}"/>
            </a:ext>
          </a:extLst>
        </xdr:cNvPr>
        <xdr:cNvSpPr/>
      </xdr:nvSpPr>
      <xdr:spPr>
        <a:xfrm>
          <a:off x="7641590" y="3810000"/>
          <a:ext cx="264159" cy="88646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477096</xdr:colOff>
      <xdr:row>44</xdr:row>
      <xdr:rowOff>52916</xdr:rowOff>
    </xdr:from>
    <xdr:to>
      <xdr:col>8</xdr:col>
      <xdr:colOff>739350</xdr:colOff>
      <xdr:row>48</xdr:row>
      <xdr:rowOff>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20803275-8428-4E12-8751-E414778B00FE}"/>
            </a:ext>
          </a:extLst>
        </xdr:cNvPr>
        <xdr:cNvSpPr/>
      </xdr:nvSpPr>
      <xdr:spPr>
        <a:xfrm>
          <a:off x="7674186" y="7972001"/>
          <a:ext cx="269874" cy="66717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473286</xdr:colOff>
      <xdr:row>33</xdr:row>
      <xdr:rowOff>78913</xdr:rowOff>
    </xdr:from>
    <xdr:to>
      <xdr:col>8</xdr:col>
      <xdr:colOff>720300</xdr:colOff>
      <xdr:row>34</xdr:row>
      <xdr:rowOff>164930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82E9FFA7-9518-4416-A15C-0795281DC889}"/>
            </a:ext>
          </a:extLst>
        </xdr:cNvPr>
        <xdr:cNvSpPr/>
      </xdr:nvSpPr>
      <xdr:spPr>
        <a:xfrm>
          <a:off x="7677996" y="6032038"/>
          <a:ext cx="243204" cy="27080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491702</xdr:colOff>
      <xdr:row>37</xdr:row>
      <xdr:rowOff>63499</xdr:rowOff>
    </xdr:from>
    <xdr:to>
      <xdr:col>8</xdr:col>
      <xdr:colOff>750146</xdr:colOff>
      <xdr:row>40</xdr:row>
      <xdr:rowOff>20106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31EFF0DD-8906-4F83-8772-E37876C3D73C}"/>
            </a:ext>
          </a:extLst>
        </xdr:cNvPr>
        <xdr:cNvSpPr/>
      </xdr:nvSpPr>
      <xdr:spPr>
        <a:xfrm>
          <a:off x="7692602" y="6727189"/>
          <a:ext cx="254634" cy="49953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354542</xdr:colOff>
      <xdr:row>72</xdr:row>
      <xdr:rowOff>41170</xdr:rowOff>
    </xdr:from>
    <xdr:to>
      <xdr:col>8</xdr:col>
      <xdr:colOff>609176</xdr:colOff>
      <xdr:row>74</xdr:row>
      <xdr:rowOff>158116</xdr:rowOff>
    </xdr:to>
    <xdr:sp macro="" textlink="">
      <xdr:nvSpPr>
        <xdr:cNvPr id="6" name="Geschweifte Klammer rechts 5">
          <a:extLst>
            <a:ext uri="{FF2B5EF4-FFF2-40B4-BE49-F238E27FC236}">
              <a16:creationId xmlns:a16="http://schemas.microsoft.com/office/drawing/2014/main" id="{F8D8B944-641A-45E3-9F84-89942F844931}"/>
            </a:ext>
          </a:extLst>
        </xdr:cNvPr>
        <xdr:cNvSpPr/>
      </xdr:nvSpPr>
      <xdr:spPr>
        <a:xfrm>
          <a:off x="10863792" y="12741170"/>
          <a:ext cx="254634" cy="45561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21</xdr:row>
      <xdr:rowOff>0</xdr:rowOff>
    </xdr:from>
    <xdr:to>
      <xdr:col>8</xdr:col>
      <xdr:colOff>708659</xdr:colOff>
      <xdr:row>25</xdr:row>
      <xdr:rowOff>160655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A08231C-C9D6-44F2-BDD1-809FE6E71493}"/>
            </a:ext>
          </a:extLst>
        </xdr:cNvPr>
        <xdr:cNvSpPr/>
      </xdr:nvSpPr>
      <xdr:spPr>
        <a:xfrm>
          <a:off x="7502525" y="4076700"/>
          <a:ext cx="264159" cy="88455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477096</xdr:colOff>
      <xdr:row>44</xdr:row>
      <xdr:rowOff>52916</xdr:rowOff>
    </xdr:from>
    <xdr:to>
      <xdr:col>8</xdr:col>
      <xdr:colOff>739350</xdr:colOff>
      <xdr:row>48</xdr:row>
      <xdr:rowOff>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471983CF-BED3-4619-A0D0-9AD563A895FA}"/>
            </a:ext>
          </a:extLst>
        </xdr:cNvPr>
        <xdr:cNvSpPr/>
      </xdr:nvSpPr>
      <xdr:spPr>
        <a:xfrm>
          <a:off x="7535121" y="8330141"/>
          <a:ext cx="262254" cy="67098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473286</xdr:colOff>
      <xdr:row>33</xdr:row>
      <xdr:rowOff>78913</xdr:rowOff>
    </xdr:from>
    <xdr:to>
      <xdr:col>8</xdr:col>
      <xdr:colOff>720300</xdr:colOff>
      <xdr:row>34</xdr:row>
      <xdr:rowOff>164930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A2360612-2F92-4028-BE60-7B7A1696F7E9}"/>
            </a:ext>
          </a:extLst>
        </xdr:cNvPr>
        <xdr:cNvSpPr/>
      </xdr:nvSpPr>
      <xdr:spPr>
        <a:xfrm>
          <a:off x="7531311" y="6346363"/>
          <a:ext cx="247014" cy="26699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491702</xdr:colOff>
      <xdr:row>37</xdr:row>
      <xdr:rowOff>63499</xdr:rowOff>
    </xdr:from>
    <xdr:to>
      <xdr:col>8</xdr:col>
      <xdr:colOff>750146</xdr:colOff>
      <xdr:row>40</xdr:row>
      <xdr:rowOff>20106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94AE3FF7-8B89-41DC-8042-5C765438C4B1}"/>
            </a:ext>
          </a:extLst>
        </xdr:cNvPr>
        <xdr:cNvSpPr/>
      </xdr:nvSpPr>
      <xdr:spPr>
        <a:xfrm>
          <a:off x="7549727" y="7064374"/>
          <a:ext cx="258444" cy="49953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354965</xdr:colOff>
      <xdr:row>72</xdr:row>
      <xdr:rowOff>6668</xdr:rowOff>
    </xdr:from>
    <xdr:to>
      <xdr:col>8</xdr:col>
      <xdr:colOff>617219</xdr:colOff>
      <xdr:row>74</xdr:row>
      <xdr:rowOff>123614</xdr:rowOff>
    </xdr:to>
    <xdr:sp macro="" textlink="">
      <xdr:nvSpPr>
        <xdr:cNvPr id="6" name="Geschweifte Klammer rechts 5">
          <a:extLst>
            <a:ext uri="{FF2B5EF4-FFF2-40B4-BE49-F238E27FC236}">
              <a16:creationId xmlns:a16="http://schemas.microsoft.com/office/drawing/2014/main" id="{81D2DE6E-BBF5-4CF6-B082-D21698325435}"/>
            </a:ext>
          </a:extLst>
        </xdr:cNvPr>
        <xdr:cNvSpPr/>
      </xdr:nvSpPr>
      <xdr:spPr>
        <a:xfrm>
          <a:off x="7603490" y="12855893"/>
          <a:ext cx="262254" cy="45984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42DF-C014-4677-9BE8-50B13E8DDC67}">
  <sheetPr>
    <pageSetUpPr fitToPage="1"/>
  </sheetPr>
  <dimension ref="A1:I12"/>
  <sheetViews>
    <sheetView topLeftCell="A3" zoomScale="60" zoomScaleNormal="60" workbookViewId="0">
      <selection activeCell="C10" sqref="C10"/>
    </sheetView>
  </sheetViews>
  <sheetFormatPr baseColWidth="10" defaultColWidth="12.42578125" defaultRowHeight="21" x14ac:dyDescent="0.2"/>
  <cols>
    <col min="1" max="1" width="29.42578125" style="39" customWidth="1"/>
    <col min="2" max="2" width="6.42578125" style="5" customWidth="1"/>
    <col min="3" max="3" width="37.42578125" style="1" customWidth="1"/>
    <col min="4" max="4" width="21" style="39" customWidth="1"/>
    <col min="5" max="5" width="16.5703125" style="5" customWidth="1"/>
    <col min="6" max="6" width="64.140625" style="39" customWidth="1"/>
    <col min="7" max="7" width="130.5703125" style="39" customWidth="1"/>
    <col min="8" max="8" width="14.42578125" style="5" customWidth="1"/>
    <col min="9" max="16384" width="12.42578125" style="1"/>
  </cols>
  <sheetData>
    <row r="1" spans="1:9" ht="42" customHeight="1" thickBot="1" x14ac:dyDescent="0.25">
      <c r="A1" s="169" t="s">
        <v>0</v>
      </c>
      <c r="B1" s="171" t="s">
        <v>1</v>
      </c>
      <c r="C1" s="172"/>
      <c r="D1" s="173"/>
      <c r="E1" s="169" t="s">
        <v>2</v>
      </c>
      <c r="F1" s="169" t="s">
        <v>3</v>
      </c>
      <c r="G1" s="169" t="s">
        <v>4</v>
      </c>
      <c r="H1" s="174" t="s">
        <v>5</v>
      </c>
      <c r="I1" s="175"/>
    </row>
    <row r="2" spans="1:9" ht="66" customHeight="1" thickBot="1" x14ac:dyDescent="0.25">
      <c r="A2" s="170"/>
      <c r="B2" s="6" t="s">
        <v>6</v>
      </c>
      <c r="C2" s="43" t="s">
        <v>7</v>
      </c>
      <c r="D2" s="43" t="s">
        <v>8</v>
      </c>
      <c r="E2" s="170"/>
      <c r="F2" s="170"/>
      <c r="G2" s="170"/>
      <c r="H2" s="37" t="s">
        <v>9</v>
      </c>
      <c r="I2" s="37" t="s">
        <v>10</v>
      </c>
    </row>
    <row r="3" spans="1:9" ht="90.6" customHeight="1" thickBot="1" x14ac:dyDescent="0.25">
      <c r="A3" s="178" t="s">
        <v>11</v>
      </c>
      <c r="B3" s="2">
        <v>1</v>
      </c>
      <c r="C3" s="44" t="s">
        <v>12</v>
      </c>
      <c r="D3" s="40" t="s">
        <v>13</v>
      </c>
      <c r="E3" s="3" t="s">
        <v>14</v>
      </c>
      <c r="F3" s="40" t="s">
        <v>15</v>
      </c>
      <c r="G3" s="42" t="s">
        <v>16</v>
      </c>
      <c r="H3" s="4" t="s">
        <v>17</v>
      </c>
      <c r="I3" s="38" t="s">
        <v>18</v>
      </c>
    </row>
    <row r="4" spans="1:9" ht="176.45" customHeight="1" thickBot="1" x14ac:dyDescent="0.25">
      <c r="A4" s="179"/>
      <c r="B4" s="2">
        <v>2</v>
      </c>
      <c r="C4" s="44" t="s">
        <v>19</v>
      </c>
      <c r="D4" s="40" t="s">
        <v>13</v>
      </c>
      <c r="E4" s="3" t="s">
        <v>14</v>
      </c>
      <c r="F4" s="40" t="s">
        <v>20</v>
      </c>
      <c r="G4" s="42" t="s">
        <v>21</v>
      </c>
      <c r="H4" s="3" t="s">
        <v>22</v>
      </c>
      <c r="I4" s="38" t="s">
        <v>18</v>
      </c>
    </row>
    <row r="5" spans="1:9" ht="116.45" customHeight="1" thickBot="1" x14ac:dyDescent="0.25">
      <c r="A5" s="179"/>
      <c r="B5" s="2">
        <v>3</v>
      </c>
      <c r="C5" s="44" t="s">
        <v>23</v>
      </c>
      <c r="D5" s="40" t="s">
        <v>13</v>
      </c>
      <c r="E5" s="3" t="s">
        <v>14</v>
      </c>
      <c r="F5" s="40" t="s">
        <v>24</v>
      </c>
      <c r="G5" s="42" t="s">
        <v>25</v>
      </c>
      <c r="H5" s="3" t="s">
        <v>26</v>
      </c>
      <c r="I5" s="38" t="s">
        <v>18</v>
      </c>
    </row>
    <row r="6" spans="1:9" ht="54.6" customHeight="1" thickBot="1" x14ac:dyDescent="0.25">
      <c r="A6" s="178" t="s">
        <v>27</v>
      </c>
      <c r="B6" s="2">
        <v>4</v>
      </c>
      <c r="C6" s="44" t="s">
        <v>28</v>
      </c>
      <c r="D6" s="40" t="s">
        <v>29</v>
      </c>
      <c r="E6" s="3" t="s">
        <v>30</v>
      </c>
      <c r="F6" s="40" t="s">
        <v>31</v>
      </c>
      <c r="G6" s="42" t="s">
        <v>32</v>
      </c>
      <c r="H6" s="167" t="s">
        <v>33</v>
      </c>
      <c r="I6" s="168"/>
    </row>
    <row r="7" spans="1:9" ht="62.45" customHeight="1" thickBot="1" x14ac:dyDescent="0.25">
      <c r="A7" s="179"/>
      <c r="B7" s="2">
        <v>5</v>
      </c>
      <c r="C7" s="45" t="s">
        <v>34</v>
      </c>
      <c r="D7" s="40" t="s">
        <v>29</v>
      </c>
      <c r="E7" s="3" t="s">
        <v>30</v>
      </c>
      <c r="F7" s="41" t="s">
        <v>35</v>
      </c>
      <c r="G7" s="42" t="s">
        <v>36</v>
      </c>
      <c r="H7" s="167" t="s">
        <v>37</v>
      </c>
      <c r="I7" s="168"/>
    </row>
    <row r="8" spans="1:9" ht="72.599999999999994" customHeight="1" thickBot="1" x14ac:dyDescent="0.25">
      <c r="A8" s="179"/>
      <c r="B8" s="2">
        <v>6</v>
      </c>
      <c r="C8" s="45" t="s">
        <v>38</v>
      </c>
      <c r="D8" s="40" t="s">
        <v>29</v>
      </c>
      <c r="E8" s="3" t="s">
        <v>30</v>
      </c>
      <c r="F8" s="41" t="s">
        <v>39</v>
      </c>
      <c r="G8" s="42" t="s">
        <v>40</v>
      </c>
      <c r="H8" s="167" t="s">
        <v>41</v>
      </c>
      <c r="I8" s="168"/>
    </row>
    <row r="9" spans="1:9" ht="114.6" customHeight="1" thickBot="1" x14ac:dyDescent="0.25">
      <c r="A9" s="179"/>
      <c r="B9" s="2">
        <v>7</v>
      </c>
      <c r="C9" s="46" t="s">
        <v>42</v>
      </c>
      <c r="D9" s="40" t="s">
        <v>29</v>
      </c>
      <c r="E9" s="3" t="s">
        <v>30</v>
      </c>
      <c r="F9" s="40" t="s">
        <v>43</v>
      </c>
      <c r="G9" s="42" t="s">
        <v>44</v>
      </c>
      <c r="H9" s="176" t="s">
        <v>45</v>
      </c>
      <c r="I9" s="177"/>
    </row>
    <row r="10" spans="1:9" ht="66.599999999999994" customHeight="1" thickBot="1" x14ac:dyDescent="0.25">
      <c r="A10" s="180" t="s">
        <v>46</v>
      </c>
      <c r="B10" s="2">
        <v>8</v>
      </c>
      <c r="C10" s="44" t="s">
        <v>47</v>
      </c>
      <c r="D10" s="40" t="s">
        <v>29</v>
      </c>
      <c r="E10" s="3" t="s">
        <v>30</v>
      </c>
      <c r="F10" s="40" t="s">
        <v>48</v>
      </c>
      <c r="G10" s="42" t="s">
        <v>49</v>
      </c>
      <c r="H10" s="167" t="s">
        <v>50</v>
      </c>
      <c r="I10" s="168"/>
    </row>
    <row r="11" spans="1:9" ht="75.599999999999994" customHeight="1" thickBot="1" x14ac:dyDescent="0.25">
      <c r="A11" s="181"/>
      <c r="B11" s="2">
        <v>9</v>
      </c>
      <c r="C11" s="44" t="s">
        <v>51</v>
      </c>
      <c r="D11" s="40" t="s">
        <v>13</v>
      </c>
      <c r="E11" s="3" t="s">
        <v>14</v>
      </c>
      <c r="F11" s="40" t="s">
        <v>52</v>
      </c>
      <c r="G11" s="42" t="s">
        <v>53</v>
      </c>
      <c r="H11" s="176" t="s">
        <v>54</v>
      </c>
      <c r="I11" s="177"/>
    </row>
    <row r="12" spans="1:9" ht="68.45" customHeight="1" thickBot="1" x14ac:dyDescent="0.25">
      <c r="A12" s="182"/>
      <c r="B12" s="2">
        <v>10</v>
      </c>
      <c r="C12" s="44" t="s">
        <v>55</v>
      </c>
      <c r="D12" s="40" t="s">
        <v>13</v>
      </c>
      <c r="E12" s="3" t="s">
        <v>14</v>
      </c>
      <c r="F12" s="40" t="s">
        <v>56</v>
      </c>
      <c r="G12" s="42" t="s">
        <v>57</v>
      </c>
      <c r="H12" s="167" t="s">
        <v>18</v>
      </c>
      <c r="I12" s="168"/>
    </row>
  </sheetData>
  <sheetProtection algorithmName="SHA-512" hashValue="QeutKSLnlOZrNsWPhZ0YNVesuLUKNQ+09J5ySDwDExKYm4iFYtIMrPOKdET2abzOBYSIgvHxG0Vc6MH5dQ8qXw==" saltValue="mtKV33/8lgt5B7GnRUHiKw==" spinCount="100000" sheet="1" selectLockedCells="1" selectUnlockedCells="1"/>
  <mergeCells count="16">
    <mergeCell ref="A3:A5"/>
    <mergeCell ref="A10:A12"/>
    <mergeCell ref="A6:A9"/>
    <mergeCell ref="A1:A2"/>
    <mergeCell ref="F1:F2"/>
    <mergeCell ref="H7:I7"/>
    <mergeCell ref="H8:I8"/>
    <mergeCell ref="H12:I12"/>
    <mergeCell ref="E1:E2"/>
    <mergeCell ref="B1:D1"/>
    <mergeCell ref="G1:G2"/>
    <mergeCell ref="H1:I1"/>
    <mergeCell ref="H11:I11"/>
    <mergeCell ref="H10:I10"/>
    <mergeCell ref="H9:I9"/>
    <mergeCell ref="H6:I6"/>
  </mergeCells>
  <printOptions gridLines="1"/>
  <pageMargins left="0.39370078740157483" right="0.39370078740157483" top="1.1811023622047245" bottom="0" header="0.59055118110236227" footer="0"/>
  <pageSetup paperSize="9" scale="42" orientation="landscape" r:id="rId1"/>
  <headerFooter>
    <oddHeader xml:space="preserve">&amp;L&amp;"-,Fett"&amp;22Assessment criteria for applications to the MPK (trade fairs)
</oddHeader>
    <oddFooter>&amp;L&amp;F \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9858-8839-4DF9-A9F2-18C681A46948}">
  <sheetPr>
    <pageSetUpPr fitToPage="1"/>
  </sheetPr>
  <dimension ref="A1:O100"/>
  <sheetViews>
    <sheetView topLeftCell="A29" zoomScale="90" zoomScaleNormal="90" workbookViewId="0">
      <selection activeCell="H49" sqref="H49"/>
    </sheetView>
  </sheetViews>
  <sheetFormatPr baseColWidth="10" defaultColWidth="11.5703125" defaultRowHeight="14.25" x14ac:dyDescent="0.2"/>
  <cols>
    <col min="1" max="1" width="3.5703125" style="7" customWidth="1"/>
    <col min="2" max="2" width="5.5703125" style="7" customWidth="1"/>
    <col min="3" max="3" width="4" style="7" customWidth="1"/>
    <col min="4" max="4" width="44" style="7" customWidth="1"/>
    <col min="5" max="5" width="11.5703125" style="7"/>
    <col min="6" max="6" width="12.5703125" style="7" bestFit="1" customWidth="1"/>
    <col min="7" max="7" width="13.42578125" style="7" customWidth="1"/>
    <col min="8" max="8" width="12" style="7" bestFit="1" customWidth="1"/>
    <col min="9" max="9" width="11.5703125" style="8" customWidth="1"/>
    <col min="10" max="10" width="152.140625" style="7" customWidth="1"/>
    <col min="11" max="11" width="89.28515625" style="7" customWidth="1"/>
    <col min="12" max="16384" width="11.5703125" style="7"/>
  </cols>
  <sheetData>
    <row r="1" spans="1:12" ht="20.45" customHeight="1" x14ac:dyDescent="0.2">
      <c r="A1" s="187" t="s">
        <v>58</v>
      </c>
      <c r="B1" s="188"/>
      <c r="C1" s="188"/>
      <c r="D1" s="188"/>
      <c r="E1" s="189"/>
      <c r="F1" s="200" t="s">
        <v>59</v>
      </c>
      <c r="G1" s="201"/>
      <c r="H1" s="202"/>
      <c r="I1" s="62"/>
      <c r="J1" s="205" t="s">
        <v>60</v>
      </c>
      <c r="K1" s="197" t="s">
        <v>61</v>
      </c>
    </row>
    <row r="2" spans="1:12" ht="27.6" customHeight="1" x14ac:dyDescent="0.25">
      <c r="A2" s="190"/>
      <c r="B2" s="191"/>
      <c r="C2" s="191"/>
      <c r="D2" s="191"/>
      <c r="E2" s="192"/>
      <c r="F2" s="193" t="s">
        <v>62</v>
      </c>
      <c r="G2" s="203" t="s">
        <v>47</v>
      </c>
      <c r="H2" s="203" t="s">
        <v>63</v>
      </c>
      <c r="I2" s="63"/>
      <c r="J2" s="206"/>
      <c r="K2" s="198"/>
      <c r="L2" s="9"/>
    </row>
    <row r="3" spans="1:12" ht="15" x14ac:dyDescent="0.25">
      <c r="A3" s="195" t="s">
        <v>64</v>
      </c>
      <c r="B3" s="195"/>
      <c r="C3" s="195"/>
      <c r="D3" s="195"/>
      <c r="E3" s="195"/>
      <c r="F3" s="194"/>
      <c r="G3" s="204"/>
      <c r="H3" s="204"/>
      <c r="I3" s="64"/>
      <c r="J3" s="207"/>
      <c r="K3" s="199"/>
    </row>
    <row r="4" spans="1:12" x14ac:dyDescent="0.2">
      <c r="C4" s="7" t="s">
        <v>65</v>
      </c>
      <c r="F4" s="25"/>
      <c r="G4" s="48"/>
      <c r="H4" s="49"/>
      <c r="I4" s="59"/>
      <c r="J4" s="119" t="s">
        <v>66</v>
      </c>
      <c r="K4" s="69"/>
    </row>
    <row r="5" spans="1:12" x14ac:dyDescent="0.2">
      <c r="C5" s="7" t="s">
        <v>67</v>
      </c>
      <c r="E5" s="7" t="s">
        <v>68</v>
      </c>
      <c r="F5" s="25"/>
      <c r="G5" s="48"/>
      <c r="H5" s="49"/>
      <c r="I5" s="59"/>
      <c r="J5" s="120" t="s">
        <v>69</v>
      </c>
      <c r="K5" s="70"/>
    </row>
    <row r="6" spans="1:12" x14ac:dyDescent="0.2">
      <c r="C6" s="75" t="s">
        <v>70</v>
      </c>
      <c r="E6" s="76" t="s">
        <v>71</v>
      </c>
      <c r="F6" s="50">
        <f>8*F5</f>
        <v>0</v>
      </c>
      <c r="G6" s="48"/>
      <c r="H6" s="49"/>
      <c r="I6" s="59"/>
      <c r="J6" s="121"/>
      <c r="K6" s="70"/>
    </row>
    <row r="7" spans="1:12" x14ac:dyDescent="0.2">
      <c r="C7" s="7" t="s">
        <v>72</v>
      </c>
      <c r="E7" s="7" t="s">
        <v>73</v>
      </c>
      <c r="F7" s="25"/>
      <c r="G7" s="48"/>
      <c r="H7" s="49"/>
      <c r="I7" s="59"/>
      <c r="J7" s="84"/>
      <c r="K7" s="70"/>
    </row>
    <row r="8" spans="1:12" x14ac:dyDescent="0.2">
      <c r="C8" s="7" t="s">
        <v>47</v>
      </c>
      <c r="E8" s="7" t="s">
        <v>73</v>
      </c>
      <c r="F8" s="49"/>
      <c r="G8" s="26"/>
      <c r="H8" s="49"/>
      <c r="I8" s="59"/>
      <c r="J8" s="84" t="s">
        <v>74</v>
      </c>
      <c r="K8" s="70"/>
    </row>
    <row r="9" spans="1:12" x14ac:dyDescent="0.2">
      <c r="C9" s="75" t="s">
        <v>75</v>
      </c>
      <c r="E9" s="7" t="s">
        <v>73</v>
      </c>
      <c r="F9" s="50">
        <f>F7-G8</f>
        <v>0</v>
      </c>
      <c r="G9" s="48"/>
      <c r="H9" s="49"/>
      <c r="I9" s="59"/>
      <c r="J9" s="84" t="s">
        <v>76</v>
      </c>
      <c r="K9" s="70"/>
    </row>
    <row r="10" spans="1:12" x14ac:dyDescent="0.2">
      <c r="C10" s="75" t="s">
        <v>77</v>
      </c>
      <c r="E10" s="76" t="s">
        <v>78</v>
      </c>
      <c r="F10" s="25"/>
      <c r="G10" s="48"/>
      <c r="H10" s="49"/>
      <c r="I10" s="59"/>
      <c r="J10" s="84" t="s">
        <v>79</v>
      </c>
      <c r="K10" s="70"/>
    </row>
    <row r="11" spans="1:12" x14ac:dyDescent="0.2">
      <c r="C11" s="75" t="s">
        <v>80</v>
      </c>
      <c r="E11" s="76" t="s">
        <v>78</v>
      </c>
      <c r="F11" s="25"/>
      <c r="G11" s="48"/>
      <c r="H11" s="49"/>
      <c r="I11" s="59"/>
      <c r="J11" s="84" t="s">
        <v>81</v>
      </c>
      <c r="K11" s="70"/>
    </row>
    <row r="12" spans="1:12" x14ac:dyDescent="0.2">
      <c r="C12" s="75" t="s">
        <v>82</v>
      </c>
      <c r="E12" s="76" t="s">
        <v>78</v>
      </c>
      <c r="F12" s="25"/>
      <c r="G12" s="48"/>
      <c r="H12" s="49"/>
      <c r="I12" s="59"/>
      <c r="J12" s="84" t="s">
        <v>83</v>
      </c>
      <c r="K12" s="70"/>
    </row>
    <row r="13" spans="1:12" x14ac:dyDescent="0.2">
      <c r="C13" s="75" t="s">
        <v>84</v>
      </c>
      <c r="E13" s="76" t="s">
        <v>85</v>
      </c>
      <c r="F13" s="25"/>
      <c r="G13" s="48"/>
      <c r="H13" s="49"/>
      <c r="I13" s="59"/>
      <c r="J13" s="119" t="s">
        <v>86</v>
      </c>
      <c r="K13" s="70"/>
    </row>
    <row r="14" spans="1:12" x14ac:dyDescent="0.2">
      <c r="C14" s="75" t="s">
        <v>87</v>
      </c>
      <c r="E14" s="76" t="s">
        <v>88</v>
      </c>
      <c r="F14" s="50">
        <f>F9*F12+F13*F4</f>
        <v>0</v>
      </c>
      <c r="G14" s="48"/>
      <c r="H14" s="49"/>
      <c r="I14" s="59"/>
      <c r="J14" s="84" t="s">
        <v>89</v>
      </c>
      <c r="K14" s="70"/>
    </row>
    <row r="15" spans="1:12" x14ac:dyDescent="0.2">
      <c r="C15" s="75" t="s">
        <v>90</v>
      </c>
      <c r="E15" s="76" t="s">
        <v>88</v>
      </c>
      <c r="F15" s="21" t="e">
        <f>F42/F4</f>
        <v>#DIV/0!</v>
      </c>
      <c r="G15" s="48"/>
      <c r="H15" s="49"/>
      <c r="I15" s="59"/>
      <c r="J15" s="84" t="s">
        <v>91</v>
      </c>
      <c r="K15" s="70"/>
    </row>
    <row r="16" spans="1:12" s="14" customFormat="1" x14ac:dyDescent="0.2">
      <c r="C16" s="127"/>
      <c r="E16" s="128"/>
      <c r="F16" s="129"/>
      <c r="G16" s="130"/>
      <c r="H16" s="131"/>
      <c r="I16" s="65"/>
      <c r="J16" s="132"/>
      <c r="K16" s="71"/>
    </row>
    <row r="17" spans="1:14" ht="15" x14ac:dyDescent="0.25">
      <c r="A17" s="195" t="s">
        <v>92</v>
      </c>
      <c r="B17" s="195"/>
      <c r="C17" s="195"/>
      <c r="D17" s="195"/>
      <c r="E17" s="196"/>
      <c r="F17" s="50">
        <f>F19+F28+F33+F37+F42</f>
        <v>0</v>
      </c>
      <c r="G17" s="50">
        <f>G19+G28+G33+G37+G42</f>
        <v>0</v>
      </c>
      <c r="H17" s="50">
        <f>H19+H28+H33+H37+H42</f>
        <v>0</v>
      </c>
      <c r="I17" s="60" t="e">
        <f>I19+I28+I33+I37+I42</f>
        <v>#DIV/0!</v>
      </c>
      <c r="J17" s="122" t="s">
        <v>93</v>
      </c>
      <c r="K17" s="70"/>
      <c r="N17" s="10"/>
    </row>
    <row r="18" spans="1:14" ht="15" x14ac:dyDescent="0.25">
      <c r="A18" s="9"/>
      <c r="F18" s="133"/>
      <c r="G18" s="134"/>
      <c r="H18" s="133"/>
      <c r="I18" s="59"/>
      <c r="J18" s="84"/>
      <c r="K18" s="70"/>
    </row>
    <row r="19" spans="1:14" ht="15" x14ac:dyDescent="0.25">
      <c r="B19" s="77" t="s">
        <v>94</v>
      </c>
      <c r="C19" s="78"/>
      <c r="D19" s="78"/>
      <c r="E19" s="78"/>
      <c r="F19" s="50">
        <f>SUM(F20:F26)</f>
        <v>0</v>
      </c>
      <c r="G19" s="50">
        <f>SUM(G20:G26)</f>
        <v>0</v>
      </c>
      <c r="H19" s="50">
        <f>SUM(H20:H26)</f>
        <v>0</v>
      </c>
      <c r="I19" s="60" t="e">
        <f>F19/$F$17</f>
        <v>#DIV/0!</v>
      </c>
      <c r="J19" s="81" t="s">
        <v>95</v>
      </c>
      <c r="K19" s="70"/>
    </row>
    <row r="20" spans="1:14" x14ac:dyDescent="0.2">
      <c r="C20" s="11" t="s">
        <v>96</v>
      </c>
      <c r="D20" s="11"/>
      <c r="E20" s="11" t="s">
        <v>88</v>
      </c>
      <c r="F20" s="50">
        <f>F7*F10</f>
        <v>0</v>
      </c>
      <c r="G20" s="50">
        <f>G8*F10</f>
        <v>0</v>
      </c>
      <c r="H20" s="50">
        <f t="shared" ref="H20:H21" si="0">F20-G20</f>
        <v>0</v>
      </c>
      <c r="I20" s="59"/>
      <c r="J20" s="84" t="s">
        <v>97</v>
      </c>
      <c r="K20" s="70"/>
    </row>
    <row r="21" spans="1:14" x14ac:dyDescent="0.2">
      <c r="C21" s="11" t="s">
        <v>98</v>
      </c>
      <c r="D21" s="11"/>
      <c r="E21" s="11" t="s">
        <v>88</v>
      </c>
      <c r="F21" s="50">
        <f>F7*F11</f>
        <v>0</v>
      </c>
      <c r="G21" s="50">
        <f>G8*F11</f>
        <v>0</v>
      </c>
      <c r="H21" s="50">
        <f t="shared" si="0"/>
        <v>0</v>
      </c>
      <c r="I21" s="59"/>
      <c r="J21" s="84" t="s">
        <v>99</v>
      </c>
      <c r="K21" s="70"/>
    </row>
    <row r="22" spans="1:14" x14ac:dyDescent="0.2">
      <c r="C22" s="11" t="s">
        <v>100</v>
      </c>
      <c r="D22" s="11"/>
      <c r="E22" s="11" t="s">
        <v>88</v>
      </c>
      <c r="F22" s="25"/>
      <c r="G22" s="26"/>
      <c r="H22" s="50">
        <f>F22-G22</f>
        <v>0</v>
      </c>
      <c r="I22" s="66"/>
      <c r="J22" s="184" t="s">
        <v>101</v>
      </c>
      <c r="K22" s="70"/>
    </row>
    <row r="23" spans="1:14" x14ac:dyDescent="0.2">
      <c r="C23" s="11" t="s">
        <v>102</v>
      </c>
      <c r="D23" s="11"/>
      <c r="E23" s="11" t="s">
        <v>88</v>
      </c>
      <c r="F23" s="25"/>
      <c r="G23" s="26"/>
      <c r="H23" s="50">
        <f t="shared" ref="H23:H26" si="1">F23-G23</f>
        <v>0</v>
      </c>
      <c r="I23" s="66"/>
      <c r="J23" s="184"/>
      <c r="K23" s="70"/>
    </row>
    <row r="24" spans="1:14" x14ac:dyDescent="0.2">
      <c r="C24" s="11" t="s">
        <v>103</v>
      </c>
      <c r="D24" s="11"/>
      <c r="E24" s="11" t="s">
        <v>88</v>
      </c>
      <c r="F24" s="25"/>
      <c r="G24" s="26"/>
      <c r="H24" s="50">
        <f t="shared" si="1"/>
        <v>0</v>
      </c>
      <c r="I24" s="66"/>
      <c r="J24" s="184"/>
      <c r="K24" s="70"/>
    </row>
    <row r="25" spans="1:14" x14ac:dyDescent="0.2">
      <c r="C25" s="11" t="s">
        <v>104</v>
      </c>
      <c r="D25" s="11"/>
      <c r="E25" s="11" t="s">
        <v>88</v>
      </c>
      <c r="F25" s="25"/>
      <c r="G25" s="26"/>
      <c r="H25" s="50">
        <f t="shared" si="1"/>
        <v>0</v>
      </c>
      <c r="I25" s="66"/>
      <c r="J25" s="184"/>
      <c r="K25" s="70"/>
    </row>
    <row r="26" spans="1:14" x14ac:dyDescent="0.2">
      <c r="C26" s="11" t="s">
        <v>105</v>
      </c>
      <c r="D26" s="11"/>
      <c r="E26" s="11" t="s">
        <v>88</v>
      </c>
      <c r="F26" s="29"/>
      <c r="G26" s="30"/>
      <c r="H26" s="50">
        <f t="shared" si="1"/>
        <v>0</v>
      </c>
      <c r="I26" s="66"/>
      <c r="J26" s="184"/>
      <c r="K26" s="70"/>
    </row>
    <row r="27" spans="1:14" x14ac:dyDescent="0.2">
      <c r="F27" s="22"/>
      <c r="G27" s="126"/>
      <c r="H27" s="22"/>
      <c r="I27" s="59"/>
      <c r="J27" s="84"/>
      <c r="K27" s="70"/>
    </row>
    <row r="28" spans="1:14" ht="15" x14ac:dyDescent="0.25">
      <c r="B28" s="77" t="s">
        <v>106</v>
      </c>
      <c r="C28" s="78"/>
      <c r="D28" s="78"/>
      <c r="E28" s="78"/>
      <c r="F28" s="50">
        <f>SUM(F29:F31)</f>
        <v>0</v>
      </c>
      <c r="G28" s="50">
        <f>SUM(G29:G31)</f>
        <v>0</v>
      </c>
      <c r="H28" s="50">
        <f>SUM(H29:H31)</f>
        <v>0</v>
      </c>
      <c r="I28" s="60" t="e">
        <f>F28/$F$17</f>
        <v>#DIV/0!</v>
      </c>
      <c r="J28" s="81" t="s">
        <v>107</v>
      </c>
      <c r="K28" s="70"/>
    </row>
    <row r="29" spans="1:14" x14ac:dyDescent="0.2">
      <c r="C29" s="11" t="s">
        <v>108</v>
      </c>
      <c r="F29" s="25"/>
      <c r="G29" s="26"/>
      <c r="H29" s="50">
        <f t="shared" ref="H29:H35" si="2">F29-G29</f>
        <v>0</v>
      </c>
      <c r="I29" s="59"/>
      <c r="J29" s="185" t="s">
        <v>109</v>
      </c>
      <c r="K29" s="70"/>
    </row>
    <row r="30" spans="1:14" x14ac:dyDescent="0.2">
      <c r="C30" s="11" t="s">
        <v>110</v>
      </c>
      <c r="F30" s="29"/>
      <c r="G30" s="30"/>
      <c r="H30" s="50">
        <f t="shared" si="2"/>
        <v>0</v>
      </c>
      <c r="I30" s="59"/>
      <c r="J30" s="186"/>
      <c r="K30" s="70"/>
    </row>
    <row r="31" spans="1:14" x14ac:dyDescent="0.2">
      <c r="C31" s="11" t="s">
        <v>105</v>
      </c>
      <c r="F31" s="29"/>
      <c r="G31" s="30"/>
      <c r="H31" s="50">
        <f t="shared" si="2"/>
        <v>0</v>
      </c>
      <c r="I31" s="59"/>
      <c r="J31" s="186"/>
      <c r="K31" s="70"/>
    </row>
    <row r="32" spans="1:14" x14ac:dyDescent="0.2">
      <c r="C32" s="11"/>
      <c r="F32" s="22"/>
      <c r="G32" s="126"/>
      <c r="H32" s="22"/>
      <c r="I32" s="59"/>
      <c r="J32" s="186"/>
      <c r="K32" s="70"/>
    </row>
    <row r="33" spans="2:11" ht="15" x14ac:dyDescent="0.25">
      <c r="B33" s="77" t="s">
        <v>111</v>
      </c>
      <c r="C33" s="78"/>
      <c r="D33" s="78"/>
      <c r="E33" s="78"/>
      <c r="F33" s="34">
        <f>SUM(F34:F35)</f>
        <v>0</v>
      </c>
      <c r="G33" s="35">
        <f>SUM(G34:G35)</f>
        <v>0</v>
      </c>
      <c r="H33" s="23">
        <f t="shared" si="2"/>
        <v>0</v>
      </c>
      <c r="I33" s="60" t="e">
        <f>F33/$F$17</f>
        <v>#DIV/0!</v>
      </c>
      <c r="J33" s="81" t="s">
        <v>112</v>
      </c>
      <c r="K33" s="70"/>
    </row>
    <row r="34" spans="2:11" x14ac:dyDescent="0.2">
      <c r="C34" s="79" t="s">
        <v>113</v>
      </c>
      <c r="D34" s="80"/>
      <c r="E34" s="7" t="s">
        <v>88</v>
      </c>
      <c r="F34" s="25"/>
      <c r="G34" s="26"/>
      <c r="H34" s="50">
        <f t="shared" si="2"/>
        <v>0</v>
      </c>
      <c r="I34" s="66"/>
      <c r="J34" s="183" t="s">
        <v>114</v>
      </c>
      <c r="K34" s="70"/>
    </row>
    <row r="35" spans="2:11" x14ac:dyDescent="0.2">
      <c r="C35" s="11" t="s">
        <v>115</v>
      </c>
      <c r="D35" s="80"/>
      <c r="E35" s="7" t="s">
        <v>88</v>
      </c>
      <c r="F35" s="29">
        <v>0</v>
      </c>
      <c r="G35" s="30">
        <v>0</v>
      </c>
      <c r="H35" s="50">
        <f t="shared" si="2"/>
        <v>0</v>
      </c>
      <c r="I35" s="59"/>
      <c r="J35" s="184"/>
      <c r="K35" s="70"/>
    </row>
    <row r="36" spans="2:11" x14ac:dyDescent="0.2">
      <c r="C36" s="135"/>
      <c r="F36" s="22"/>
      <c r="G36" s="126"/>
      <c r="H36" s="22"/>
      <c r="I36" s="66"/>
      <c r="J36" s="84"/>
      <c r="K36" s="70"/>
    </row>
    <row r="37" spans="2:11" ht="15" x14ac:dyDescent="0.25">
      <c r="B37" s="77" t="s">
        <v>116</v>
      </c>
      <c r="C37" s="78"/>
      <c r="D37" s="78"/>
      <c r="E37" s="78"/>
      <c r="F37" s="23">
        <f>SUM(F38:F40)</f>
        <v>0</v>
      </c>
      <c r="G37" s="24">
        <f t="shared" ref="G37:H37" si="3">SUM(G38:G40)</f>
        <v>0</v>
      </c>
      <c r="H37" s="23">
        <f t="shared" si="3"/>
        <v>0</v>
      </c>
      <c r="I37" s="60" t="e">
        <f>F37/$F$17</f>
        <v>#DIV/0!</v>
      </c>
      <c r="J37" s="81" t="s">
        <v>117</v>
      </c>
      <c r="K37" s="70"/>
    </row>
    <row r="38" spans="2:11" x14ac:dyDescent="0.2">
      <c r="C38" s="11" t="s">
        <v>118</v>
      </c>
      <c r="D38" s="11"/>
      <c r="F38" s="29">
        <v>0</v>
      </c>
      <c r="G38" s="30">
        <v>0</v>
      </c>
      <c r="H38" s="50">
        <f t="shared" ref="H38:H40" si="4">F38-G38</f>
        <v>0</v>
      </c>
      <c r="I38" s="66"/>
      <c r="J38" s="183" t="s">
        <v>119</v>
      </c>
      <c r="K38" s="70"/>
    </row>
    <row r="39" spans="2:11" x14ac:dyDescent="0.2">
      <c r="C39" s="11" t="s">
        <v>120</v>
      </c>
      <c r="D39" s="11"/>
      <c r="F39" s="29">
        <v>0</v>
      </c>
      <c r="G39" s="30">
        <v>0</v>
      </c>
      <c r="H39" s="50">
        <f t="shared" si="4"/>
        <v>0</v>
      </c>
      <c r="I39" s="66"/>
      <c r="J39" s="184"/>
      <c r="K39" s="70"/>
    </row>
    <row r="40" spans="2:11" x14ac:dyDescent="0.2">
      <c r="C40" s="7" t="s">
        <v>105</v>
      </c>
      <c r="F40" s="29">
        <v>0</v>
      </c>
      <c r="G40" s="30">
        <v>0</v>
      </c>
      <c r="H40" s="50">
        <f t="shared" si="4"/>
        <v>0</v>
      </c>
      <c r="I40" s="66"/>
      <c r="J40" s="184"/>
      <c r="K40" s="70"/>
    </row>
    <row r="41" spans="2:11" x14ac:dyDescent="0.2">
      <c r="F41" s="22"/>
      <c r="G41" s="126"/>
      <c r="H41" s="22"/>
      <c r="I41" s="59"/>
      <c r="J41" s="84"/>
      <c r="K41" s="70"/>
    </row>
    <row r="42" spans="2:11" ht="15" x14ac:dyDescent="0.25">
      <c r="B42" s="77" t="s">
        <v>121</v>
      </c>
      <c r="C42" s="78"/>
      <c r="D42" s="78"/>
      <c r="E42" s="81" t="s">
        <v>88</v>
      </c>
      <c r="F42" s="50">
        <f>SUM(F43:F44)</f>
        <v>0</v>
      </c>
      <c r="G42" s="50">
        <f>SUM(G43:G44)</f>
        <v>0</v>
      </c>
      <c r="H42" s="50">
        <f>SUM(H43:H44)</f>
        <v>0</v>
      </c>
      <c r="I42" s="61" t="e">
        <f>F42/$F$17</f>
        <v>#DIV/0!</v>
      </c>
      <c r="J42" s="81" t="s">
        <v>122</v>
      </c>
      <c r="K42" s="70"/>
    </row>
    <row r="43" spans="2:11" x14ac:dyDescent="0.2">
      <c r="C43" s="11" t="s">
        <v>123</v>
      </c>
      <c r="D43" s="11"/>
      <c r="E43" s="7" t="s">
        <v>88</v>
      </c>
      <c r="F43" s="25"/>
      <c r="G43" s="26"/>
      <c r="H43" s="50">
        <f t="shared" ref="H43:H48" si="5">F43-G43</f>
        <v>0</v>
      </c>
      <c r="I43" s="59"/>
      <c r="J43" s="119" t="s">
        <v>124</v>
      </c>
      <c r="K43" s="70"/>
    </row>
    <row r="44" spans="2:11" x14ac:dyDescent="0.2">
      <c r="C44" s="11" t="s">
        <v>125</v>
      </c>
      <c r="D44" s="82"/>
      <c r="E44" s="7" t="s">
        <v>88</v>
      </c>
      <c r="F44" s="50">
        <f>SUM(F45:F48)*$F$6</f>
        <v>0</v>
      </c>
      <c r="G44" s="50">
        <f>SUM(G45:G48)*$F$6</f>
        <v>0</v>
      </c>
      <c r="H44" s="50">
        <f t="shared" si="5"/>
        <v>0</v>
      </c>
      <c r="I44" s="7"/>
      <c r="J44" s="84" t="s">
        <v>126</v>
      </c>
      <c r="K44" s="70"/>
    </row>
    <row r="45" spans="2:11" x14ac:dyDescent="0.2">
      <c r="C45" s="11"/>
      <c r="D45" s="82" t="s">
        <v>127</v>
      </c>
      <c r="E45" s="7" t="s">
        <v>128</v>
      </c>
      <c r="F45" s="25"/>
      <c r="G45" s="26"/>
      <c r="H45" s="51">
        <f t="shared" si="5"/>
        <v>0</v>
      </c>
      <c r="I45" s="66"/>
      <c r="J45" s="184" t="s">
        <v>129</v>
      </c>
      <c r="K45" s="70"/>
    </row>
    <row r="46" spans="2:11" x14ac:dyDescent="0.2">
      <c r="D46" s="7" t="s">
        <v>130</v>
      </c>
      <c r="E46" s="7" t="s">
        <v>128</v>
      </c>
      <c r="F46" s="25"/>
      <c r="G46" s="26"/>
      <c r="H46" s="51">
        <f t="shared" si="5"/>
        <v>0</v>
      </c>
      <c r="I46" s="66"/>
      <c r="J46" s="184"/>
      <c r="K46" s="70"/>
    </row>
    <row r="47" spans="2:11" x14ac:dyDescent="0.2">
      <c r="D47" s="7" t="s">
        <v>131</v>
      </c>
      <c r="E47" s="7" t="s">
        <v>128</v>
      </c>
      <c r="F47" s="25"/>
      <c r="G47" s="26"/>
      <c r="H47" s="51">
        <f t="shared" si="5"/>
        <v>0</v>
      </c>
      <c r="I47" s="66"/>
      <c r="J47" s="184"/>
      <c r="K47" s="70"/>
    </row>
    <row r="48" spans="2:11" x14ac:dyDescent="0.2">
      <c r="D48" s="7" t="s">
        <v>132</v>
      </c>
      <c r="E48" s="7" t="s">
        <v>128</v>
      </c>
      <c r="F48" s="25"/>
      <c r="G48" s="30"/>
      <c r="H48" s="51">
        <f t="shared" si="5"/>
        <v>0</v>
      </c>
      <c r="I48" s="66"/>
      <c r="J48" s="184"/>
      <c r="K48" s="70"/>
    </row>
    <row r="49" spans="1:11" x14ac:dyDescent="0.2">
      <c r="F49" s="22"/>
      <c r="G49" s="126"/>
      <c r="H49" s="22"/>
      <c r="I49" s="54"/>
      <c r="J49" s="84"/>
      <c r="K49" s="70"/>
    </row>
    <row r="50" spans="1:11" ht="15" x14ac:dyDescent="0.25">
      <c r="A50" s="195" t="s">
        <v>133</v>
      </c>
      <c r="B50" s="195"/>
      <c r="C50" s="195"/>
      <c r="D50" s="195"/>
      <c r="E50" s="196"/>
      <c r="F50" s="50">
        <f>H52+G56+H56</f>
        <v>0</v>
      </c>
      <c r="G50" s="50">
        <f>G56</f>
        <v>0</v>
      </c>
      <c r="H50" s="50">
        <f>H52+H56</f>
        <v>0</v>
      </c>
      <c r="I50" s="60" t="e">
        <f>SUM(I53:I57)</f>
        <v>#DIV/0!</v>
      </c>
      <c r="J50" s="122" t="s">
        <v>134</v>
      </c>
      <c r="K50" s="70"/>
    </row>
    <row r="51" spans="1:11" ht="15" x14ac:dyDescent="0.25">
      <c r="A51" s="9"/>
      <c r="I51" s="59"/>
      <c r="J51" s="123"/>
      <c r="K51" s="70"/>
    </row>
    <row r="52" spans="1:11" ht="15" x14ac:dyDescent="0.25">
      <c r="A52" s="9"/>
      <c r="B52" s="77" t="s">
        <v>135</v>
      </c>
      <c r="C52" s="78"/>
      <c r="D52" s="78"/>
      <c r="E52" s="78"/>
      <c r="F52" s="49"/>
      <c r="G52" s="49"/>
      <c r="H52" s="50">
        <f>SUM(H53:H54)</f>
        <v>0</v>
      </c>
      <c r="I52" s="59"/>
      <c r="J52" s="123"/>
      <c r="K52" s="70"/>
    </row>
    <row r="53" spans="1:11" x14ac:dyDescent="0.2">
      <c r="C53" s="7" t="s">
        <v>136</v>
      </c>
      <c r="E53" s="83" t="s">
        <v>88</v>
      </c>
      <c r="F53" s="48"/>
      <c r="G53" s="48"/>
      <c r="H53" s="50">
        <f>F9*F12</f>
        <v>0</v>
      </c>
      <c r="I53" s="59" t="e">
        <f>H53/H52</f>
        <v>#DIV/0!</v>
      </c>
      <c r="J53" s="84" t="s">
        <v>137</v>
      </c>
      <c r="K53" s="70"/>
    </row>
    <row r="54" spans="1:11" x14ac:dyDescent="0.2">
      <c r="C54" s="7" t="s">
        <v>138</v>
      </c>
      <c r="E54" s="84" t="s">
        <v>88</v>
      </c>
      <c r="F54" s="48"/>
      <c r="G54" s="48"/>
      <c r="H54" s="50">
        <f>F4*F13</f>
        <v>0</v>
      </c>
      <c r="I54" s="59" t="e">
        <f>H54/H52</f>
        <v>#DIV/0!</v>
      </c>
      <c r="J54" s="84" t="s">
        <v>139</v>
      </c>
      <c r="K54" s="70"/>
    </row>
    <row r="55" spans="1:11" x14ac:dyDescent="0.2">
      <c r="I55" s="59"/>
      <c r="J55" s="84"/>
      <c r="K55" s="70"/>
    </row>
    <row r="56" spans="1:11" ht="15" x14ac:dyDescent="0.25">
      <c r="B56" s="77" t="s">
        <v>140</v>
      </c>
      <c r="C56" s="85"/>
      <c r="D56" s="85"/>
      <c r="E56" s="85"/>
      <c r="F56" s="50">
        <f>SUM(F57:F58)</f>
        <v>0</v>
      </c>
      <c r="G56" s="50">
        <f>SUM(G57:G58)</f>
        <v>0</v>
      </c>
      <c r="H56" s="50">
        <f>SUM(H57:H58)</f>
        <v>0</v>
      </c>
      <c r="I56" s="59"/>
      <c r="J56" s="84"/>
      <c r="K56" s="70"/>
    </row>
    <row r="57" spans="1:11" ht="15" x14ac:dyDescent="0.25">
      <c r="C57" s="7" t="s">
        <v>141</v>
      </c>
      <c r="E57" s="7" t="s">
        <v>88</v>
      </c>
      <c r="F57" s="36">
        <f>SUM(G57:H57)</f>
        <v>0</v>
      </c>
      <c r="G57" s="30"/>
      <c r="H57" s="29"/>
      <c r="I57" s="59"/>
      <c r="J57" s="119" t="s">
        <v>142</v>
      </c>
      <c r="K57" s="70"/>
    </row>
    <row r="58" spans="1:11" ht="15" x14ac:dyDescent="0.25">
      <c r="C58" s="7" t="s">
        <v>143</v>
      </c>
      <c r="E58" s="7" t="s">
        <v>88</v>
      </c>
      <c r="F58" s="36">
        <f>SUM(G58:H58)</f>
        <v>0</v>
      </c>
      <c r="G58" s="30"/>
      <c r="H58" s="29"/>
      <c r="I58" s="59"/>
      <c r="J58" s="119" t="s">
        <v>144</v>
      </c>
      <c r="K58" s="70"/>
    </row>
    <row r="59" spans="1:11" x14ac:dyDescent="0.2">
      <c r="C59" s="136"/>
      <c r="D59" s="136"/>
      <c r="E59" s="136"/>
      <c r="F59" s="136"/>
      <c r="G59" s="136"/>
      <c r="H59" s="136"/>
      <c r="I59" s="59"/>
      <c r="J59" s="84"/>
      <c r="K59" s="70"/>
    </row>
    <row r="60" spans="1:11" ht="15" x14ac:dyDescent="0.25">
      <c r="A60" s="195" t="s">
        <v>145</v>
      </c>
      <c r="B60" s="195"/>
      <c r="C60" s="195"/>
      <c r="D60" s="195"/>
      <c r="E60" s="196"/>
      <c r="F60" s="50">
        <f>F50-F17</f>
        <v>0</v>
      </c>
      <c r="G60" s="50">
        <f>G61-G62</f>
        <v>0</v>
      </c>
      <c r="H60" s="50">
        <f t="shared" ref="H60" si="6">H61-H62</f>
        <v>0</v>
      </c>
      <c r="I60" s="54"/>
      <c r="J60" s="84" t="s">
        <v>146</v>
      </c>
      <c r="K60" s="70"/>
    </row>
    <row r="61" spans="1:11" ht="15" x14ac:dyDescent="0.25">
      <c r="B61" s="9"/>
      <c r="C61" s="7" t="s">
        <v>147</v>
      </c>
      <c r="F61" s="145">
        <f>F50</f>
        <v>0</v>
      </c>
      <c r="G61" s="145">
        <f>G50</f>
        <v>0</v>
      </c>
      <c r="H61" s="145">
        <f>H50</f>
        <v>0</v>
      </c>
      <c r="I61" s="54"/>
      <c r="J61" s="84" t="s">
        <v>148</v>
      </c>
      <c r="K61" s="70"/>
    </row>
    <row r="62" spans="1:11" ht="15" x14ac:dyDescent="0.25">
      <c r="B62" s="9"/>
      <c r="C62" s="7" t="s">
        <v>149</v>
      </c>
      <c r="F62" s="145">
        <f>F17</f>
        <v>0</v>
      </c>
      <c r="G62" s="146">
        <f>G17</f>
        <v>0</v>
      </c>
      <c r="H62" s="145">
        <f>H17</f>
        <v>0</v>
      </c>
      <c r="I62" s="54"/>
      <c r="J62" s="84" t="s">
        <v>150</v>
      </c>
      <c r="K62" s="70"/>
    </row>
    <row r="63" spans="1:11" ht="15" x14ac:dyDescent="0.25">
      <c r="B63" s="9"/>
      <c r="C63" s="86" t="s">
        <v>151</v>
      </c>
      <c r="D63" s="9"/>
      <c r="E63" s="9"/>
      <c r="F63" s="49"/>
      <c r="G63" s="31">
        <f>G60*-1</f>
        <v>0</v>
      </c>
      <c r="H63" s="49"/>
      <c r="I63" s="54"/>
      <c r="J63" s="119" t="s">
        <v>152</v>
      </c>
      <c r="K63" s="70"/>
    </row>
    <row r="64" spans="1:11" ht="15" x14ac:dyDescent="0.25">
      <c r="B64" s="9"/>
      <c r="C64" s="137"/>
      <c r="D64" s="14"/>
      <c r="E64" s="14"/>
      <c r="F64" s="138"/>
      <c r="G64" s="57"/>
      <c r="H64" s="57"/>
      <c r="I64" s="54"/>
      <c r="J64" s="139"/>
      <c r="K64" s="70"/>
    </row>
    <row r="65" spans="1:11" s="11" customFormat="1" ht="15" x14ac:dyDescent="0.25">
      <c r="A65" s="210" t="s">
        <v>153</v>
      </c>
      <c r="B65" s="210"/>
      <c r="C65" s="210"/>
      <c r="D65" s="210"/>
      <c r="E65" s="211"/>
      <c r="F65" s="147">
        <f>IF(F60 &gt; 0, F60, IF(F60 + G63 &gt; 0, 0, F60 + G63))</f>
        <v>0</v>
      </c>
      <c r="G65" s="28"/>
      <c r="H65" s="32"/>
      <c r="I65" s="67"/>
      <c r="J65" s="124"/>
      <c r="K65" s="72"/>
    </row>
    <row r="66" spans="1:11" s="11" customFormat="1" ht="28.5" x14ac:dyDescent="0.2">
      <c r="B66" s="11" t="s">
        <v>154</v>
      </c>
      <c r="F66" s="144">
        <f>IF(F60 &gt; 0, 0, MIN(ABS(F60), ABS(G63)))</f>
        <v>0</v>
      </c>
      <c r="G66" s="28"/>
      <c r="H66" s="33"/>
      <c r="I66" s="68"/>
      <c r="J66" s="125" t="s">
        <v>155</v>
      </c>
      <c r="K66" s="72"/>
    </row>
    <row r="67" spans="1:11" s="11" customFormat="1" ht="15" x14ac:dyDescent="0.2">
      <c r="B67" s="11" t="s">
        <v>156</v>
      </c>
      <c r="F67" s="47">
        <f>G63-F66</f>
        <v>0</v>
      </c>
      <c r="G67" s="33"/>
      <c r="H67" s="33"/>
      <c r="I67" s="68"/>
      <c r="J67" s="84" t="s">
        <v>157</v>
      </c>
      <c r="K67" s="72"/>
    </row>
    <row r="68" spans="1:11" x14ac:dyDescent="0.2">
      <c r="B68" s="11"/>
      <c r="C68" s="11"/>
      <c r="D68" s="140"/>
      <c r="E68" s="140"/>
      <c r="I68" s="59"/>
      <c r="J68" s="84"/>
      <c r="K68" s="70"/>
    </row>
    <row r="69" spans="1:11" x14ac:dyDescent="0.2">
      <c r="B69" s="141"/>
      <c r="C69" s="141"/>
      <c r="D69" s="142"/>
      <c r="E69" s="142"/>
      <c r="F69" s="143"/>
      <c r="G69" s="12"/>
      <c r="I69" s="59"/>
      <c r="J69" s="84"/>
      <c r="K69" s="70"/>
    </row>
    <row r="70" spans="1:11" x14ac:dyDescent="0.2">
      <c r="I70" s="59"/>
      <c r="J70" s="84"/>
      <c r="K70" s="70"/>
    </row>
    <row r="71" spans="1:11" ht="15" x14ac:dyDescent="0.25">
      <c r="A71" s="77" t="s">
        <v>158</v>
      </c>
      <c r="B71" s="78"/>
      <c r="C71" s="78"/>
      <c r="D71" s="78"/>
      <c r="E71" s="87" t="s">
        <v>159</v>
      </c>
      <c r="F71" s="87" t="s">
        <v>190</v>
      </c>
      <c r="G71" s="77" t="s">
        <v>5</v>
      </c>
      <c r="H71" s="77" t="s">
        <v>160</v>
      </c>
      <c r="I71" s="53"/>
      <c r="J71" s="78"/>
      <c r="K71" s="81"/>
    </row>
    <row r="72" spans="1:11" ht="15" x14ac:dyDescent="0.25">
      <c r="A72" s="9" t="s">
        <v>161</v>
      </c>
      <c r="E72" s="88"/>
      <c r="F72" s="88"/>
      <c r="G72" s="9"/>
      <c r="H72" s="54"/>
      <c r="I72" s="7"/>
      <c r="J72" s="84"/>
      <c r="K72" s="70"/>
    </row>
    <row r="73" spans="1:11" ht="13.9" customHeight="1" x14ac:dyDescent="0.25">
      <c r="A73" s="7">
        <v>1</v>
      </c>
      <c r="B73" s="7" t="s">
        <v>162</v>
      </c>
      <c r="E73" s="157">
        <f>F73</f>
        <v>0</v>
      </c>
      <c r="F73" s="154"/>
      <c r="G73" s="91" t="s">
        <v>191</v>
      </c>
      <c r="H73" s="152">
        <v>3</v>
      </c>
      <c r="I73" s="209"/>
      <c r="J73" s="208" t="s">
        <v>163</v>
      </c>
      <c r="K73" s="70"/>
    </row>
    <row r="74" spans="1:11" ht="15" x14ac:dyDescent="0.25">
      <c r="A74" s="7">
        <v>2</v>
      </c>
      <c r="B74" s="7" t="s">
        <v>164</v>
      </c>
      <c r="E74" s="157">
        <f t="shared" ref="E74:E75" si="7">F74</f>
        <v>0</v>
      </c>
      <c r="F74" s="154"/>
      <c r="G74" s="91" t="s">
        <v>191</v>
      </c>
      <c r="H74" s="153">
        <v>3</v>
      </c>
      <c r="I74" s="209"/>
      <c r="J74" s="208"/>
      <c r="K74" s="70"/>
    </row>
    <row r="75" spans="1:11" ht="15" x14ac:dyDescent="0.25">
      <c r="A75" s="9">
        <v>3</v>
      </c>
      <c r="B75" s="7" t="s">
        <v>23</v>
      </c>
      <c r="E75" s="157">
        <f t="shared" si="7"/>
        <v>0</v>
      </c>
      <c r="F75" s="154"/>
      <c r="G75" s="91" t="s">
        <v>191</v>
      </c>
      <c r="H75" s="153">
        <v>3</v>
      </c>
      <c r="I75" s="209"/>
      <c r="J75" s="208"/>
      <c r="K75" s="70"/>
    </row>
    <row r="76" spans="1:11" ht="15" x14ac:dyDescent="0.25">
      <c r="A76" s="7">
        <v>4</v>
      </c>
      <c r="B76" s="7" t="s">
        <v>65</v>
      </c>
      <c r="E76" s="158">
        <f>F4</f>
        <v>0</v>
      </c>
      <c r="F76" s="100"/>
      <c r="G76" s="91" t="s">
        <v>191</v>
      </c>
      <c r="H76" s="152">
        <v>6</v>
      </c>
      <c r="I76" s="52" t="s">
        <v>165</v>
      </c>
      <c r="J76" s="84"/>
      <c r="K76" s="70"/>
    </row>
    <row r="77" spans="1:11" ht="15" x14ac:dyDescent="0.25">
      <c r="A77" s="7">
        <v>5</v>
      </c>
      <c r="B77" s="7" t="s">
        <v>34</v>
      </c>
      <c r="E77" s="162" t="e">
        <f>H61/H62</f>
        <v>#DIV/0!</v>
      </c>
      <c r="F77" s="100"/>
      <c r="G77" s="102" t="s">
        <v>192</v>
      </c>
      <c r="H77" s="151">
        <v>0.95</v>
      </c>
      <c r="I77" s="52" t="s">
        <v>166</v>
      </c>
      <c r="J77" s="84"/>
      <c r="K77" s="70"/>
    </row>
    <row r="78" spans="1:11" ht="15" x14ac:dyDescent="0.25">
      <c r="A78" s="7">
        <v>6</v>
      </c>
      <c r="B78" s="7" t="s">
        <v>38</v>
      </c>
      <c r="E78" s="161" t="e">
        <f>G63/F62</f>
        <v>#DIV/0!</v>
      </c>
      <c r="F78" s="100"/>
      <c r="G78" s="102" t="s">
        <v>193</v>
      </c>
      <c r="H78" s="151">
        <v>0.33</v>
      </c>
      <c r="I78" s="52" t="s">
        <v>39</v>
      </c>
      <c r="J78" s="84"/>
      <c r="K78" s="70"/>
    </row>
    <row r="79" spans="1:11" x14ac:dyDescent="0.2">
      <c r="A79" s="7">
        <v>7</v>
      </c>
      <c r="B79" s="7" t="s">
        <v>42</v>
      </c>
      <c r="E79" s="100"/>
      <c r="F79" s="100"/>
      <c r="G79" s="100"/>
      <c r="H79" s="7" t="s">
        <v>167</v>
      </c>
      <c r="I79" s="56"/>
      <c r="J79" s="84"/>
      <c r="K79" s="70"/>
    </row>
    <row r="80" spans="1:11" ht="15" x14ac:dyDescent="0.25">
      <c r="C80" s="89" t="s">
        <v>168</v>
      </c>
      <c r="D80" s="75" t="s">
        <v>169</v>
      </c>
      <c r="E80" s="159" t="e">
        <f>F42/G63</f>
        <v>#DIV/0!</v>
      </c>
      <c r="F80" s="58">
        <f>F42-G63*4/3</f>
        <v>0</v>
      </c>
      <c r="G80" s="102" t="s">
        <v>198</v>
      </c>
      <c r="H80" s="151">
        <v>1.33</v>
      </c>
      <c r="I80" s="75" t="s">
        <v>170</v>
      </c>
      <c r="J80" s="84"/>
      <c r="K80" s="70"/>
    </row>
    <row r="81" spans="1:15" ht="15" x14ac:dyDescent="0.25">
      <c r="C81" s="89" t="s">
        <v>171</v>
      </c>
      <c r="D81" s="90" t="s">
        <v>172</v>
      </c>
      <c r="E81" s="160" t="e">
        <f>F42/F17</f>
        <v>#DIV/0!</v>
      </c>
      <c r="F81" s="58">
        <f>F42-F17/3</f>
        <v>0</v>
      </c>
      <c r="G81" s="102" t="s">
        <v>198</v>
      </c>
      <c r="H81" s="151">
        <v>0.33</v>
      </c>
      <c r="I81" s="75" t="s">
        <v>173</v>
      </c>
      <c r="J81" s="84"/>
      <c r="K81" s="70"/>
    </row>
    <row r="82" spans="1:15" ht="15" x14ac:dyDescent="0.25">
      <c r="A82" s="7">
        <v>8</v>
      </c>
      <c r="B82" s="7" t="s">
        <v>174</v>
      </c>
      <c r="E82" s="161" t="e">
        <f>G62/F62</f>
        <v>#DIV/0!</v>
      </c>
      <c r="F82" s="100"/>
      <c r="G82" s="102" t="s">
        <v>193</v>
      </c>
      <c r="H82" s="151">
        <v>0.33</v>
      </c>
      <c r="I82" s="52" t="s">
        <v>175</v>
      </c>
      <c r="J82" s="84"/>
      <c r="K82" s="70"/>
    </row>
    <row r="83" spans="1:15" ht="15" x14ac:dyDescent="0.25">
      <c r="A83" s="7">
        <v>9</v>
      </c>
      <c r="B83" s="7" t="s">
        <v>176</v>
      </c>
      <c r="E83" s="157" t="str">
        <f>F83</f>
        <v>no</v>
      </c>
      <c r="F83" s="155" t="s">
        <v>14</v>
      </c>
      <c r="G83" s="102" t="s">
        <v>196</v>
      </c>
      <c r="H83" s="75" t="s">
        <v>194</v>
      </c>
      <c r="I83" s="52" t="s">
        <v>197</v>
      </c>
      <c r="J83" s="84"/>
      <c r="K83" s="70"/>
    </row>
    <row r="84" spans="1:15" ht="15" x14ac:dyDescent="0.25">
      <c r="A84" s="7">
        <v>10</v>
      </c>
      <c r="B84" s="7" t="s">
        <v>178</v>
      </c>
      <c r="E84" s="157">
        <f>F84</f>
        <v>0</v>
      </c>
      <c r="F84" s="156"/>
      <c r="G84" s="101" t="s">
        <v>191</v>
      </c>
      <c r="H84" s="75">
        <v>3</v>
      </c>
      <c r="I84" s="59" t="s">
        <v>163</v>
      </c>
      <c r="J84" s="84"/>
      <c r="K84" s="70"/>
    </row>
    <row r="85" spans="1:15" x14ac:dyDescent="0.2">
      <c r="I85" s="7"/>
      <c r="J85" s="84"/>
      <c r="K85" s="70"/>
    </row>
    <row r="86" spans="1:15" ht="15" x14ac:dyDescent="0.25">
      <c r="A86" s="9" t="s">
        <v>179</v>
      </c>
      <c r="G86" s="103"/>
      <c r="H86" s="104"/>
      <c r="I86" s="105"/>
      <c r="J86" s="106"/>
      <c r="K86" s="70"/>
    </row>
    <row r="87" spans="1:15" x14ac:dyDescent="0.2">
      <c r="B87" s="92" t="s">
        <v>180</v>
      </c>
      <c r="C87" s="93"/>
      <c r="D87" s="93"/>
      <c r="G87" s="107"/>
      <c r="H87" s="108"/>
      <c r="I87" s="109"/>
      <c r="J87" s="106"/>
      <c r="K87" s="74"/>
      <c r="L87" s="13"/>
      <c r="M87" s="13"/>
      <c r="N87" s="13"/>
      <c r="O87" s="13"/>
    </row>
    <row r="88" spans="1:15" x14ac:dyDescent="0.2">
      <c r="B88" s="94" t="s">
        <v>181</v>
      </c>
      <c r="C88" s="94"/>
      <c r="D88" s="94"/>
      <c r="G88" s="20"/>
      <c r="H88" s="20"/>
      <c r="I88" s="110"/>
      <c r="J88" s="106"/>
      <c r="K88" s="70"/>
    </row>
    <row r="89" spans="1:15" x14ac:dyDescent="0.2">
      <c r="G89" s="20"/>
      <c r="H89" s="111"/>
      <c r="I89" s="109"/>
      <c r="J89" s="106"/>
      <c r="K89" s="70"/>
    </row>
    <row r="90" spans="1:15" ht="15" x14ac:dyDescent="0.25">
      <c r="A90" s="95" t="s">
        <v>182</v>
      </c>
      <c r="B90" s="96"/>
      <c r="C90" s="96"/>
      <c r="D90" s="96"/>
      <c r="G90" s="16"/>
      <c r="H90" s="112"/>
      <c r="I90" s="113"/>
      <c r="J90" s="106"/>
      <c r="K90" s="70"/>
    </row>
    <row r="91" spans="1:15" x14ac:dyDescent="0.2">
      <c r="B91" s="97" t="s">
        <v>183</v>
      </c>
      <c r="C91" s="97"/>
      <c r="D91" s="97"/>
      <c r="G91" s="16"/>
      <c r="H91" s="16"/>
      <c r="I91" s="109"/>
      <c r="J91" s="106"/>
      <c r="K91" s="70"/>
    </row>
    <row r="92" spans="1:15" x14ac:dyDescent="0.2">
      <c r="B92" s="98" t="s">
        <v>184</v>
      </c>
      <c r="C92" s="98"/>
      <c r="D92" s="98"/>
      <c r="G92" s="16"/>
      <c r="H92" s="103"/>
      <c r="I92" s="104"/>
      <c r="J92" s="106"/>
      <c r="K92" s="70"/>
    </row>
    <row r="93" spans="1:15" x14ac:dyDescent="0.2">
      <c r="B93" s="99" t="s">
        <v>185</v>
      </c>
      <c r="C93" s="99"/>
      <c r="D93" s="99"/>
      <c r="G93" s="16"/>
      <c r="H93" s="20"/>
      <c r="I93" s="114"/>
      <c r="J93" s="106"/>
      <c r="K93" s="70"/>
    </row>
    <row r="94" spans="1:15" x14ac:dyDescent="0.2">
      <c r="B94" s="48" t="s">
        <v>186</v>
      </c>
      <c r="C94" s="100"/>
      <c r="D94" s="100"/>
      <c r="F94" s="17"/>
      <c r="G94" s="16"/>
      <c r="H94" s="20"/>
      <c r="I94" s="114"/>
      <c r="J94" s="106"/>
      <c r="K94" s="70"/>
    </row>
    <row r="95" spans="1:15" x14ac:dyDescent="0.2">
      <c r="A95" s="78"/>
      <c r="B95" s="78"/>
      <c r="C95" s="78"/>
      <c r="D95" s="78"/>
      <c r="E95" s="78"/>
      <c r="F95" s="78"/>
      <c r="G95" s="115"/>
      <c r="H95" s="116"/>
      <c r="I95" s="117"/>
      <c r="J95" s="118"/>
      <c r="K95" s="27"/>
    </row>
    <row r="96" spans="1:15" x14ac:dyDescent="0.2">
      <c r="G96" s="16"/>
      <c r="H96" s="20"/>
      <c r="I96" s="19"/>
      <c r="J96" s="15"/>
    </row>
    <row r="97" spans="8:9" x14ac:dyDescent="0.2">
      <c r="H97" s="17"/>
      <c r="I97" s="18"/>
    </row>
    <row r="98" spans="8:9" x14ac:dyDescent="0.2">
      <c r="H98" s="12"/>
    </row>
    <row r="99" spans="8:9" x14ac:dyDescent="0.2">
      <c r="H99" s="8"/>
    </row>
    <row r="100" spans="8:9" x14ac:dyDescent="0.2">
      <c r="H100" s="17"/>
    </row>
  </sheetData>
  <sheetProtection algorithmName="SHA-512" hashValue="09OIqZny71npzzVqQ+nskRXMBzlPUo9Rhj0afO23aF927184rfzTnROlLIcqCquF7Ivy5XbAiRXZrSD3+6Ycwg==" saltValue="ooeu0XBJakxS3dlnV52t4g==" spinCount="100000" sheet="1" objects="1" scenarios="1"/>
  <mergeCells count="19">
    <mergeCell ref="J73:J75"/>
    <mergeCell ref="I73:I75"/>
    <mergeCell ref="A50:E50"/>
    <mergeCell ref="A60:E60"/>
    <mergeCell ref="A65:E65"/>
    <mergeCell ref="A1:E2"/>
    <mergeCell ref="F2:F3"/>
    <mergeCell ref="A3:E3"/>
    <mergeCell ref="A17:E17"/>
    <mergeCell ref="K1:K3"/>
    <mergeCell ref="F1:H1"/>
    <mergeCell ref="G2:G3"/>
    <mergeCell ref="H2:H3"/>
    <mergeCell ref="J1:J3"/>
    <mergeCell ref="J38:J40"/>
    <mergeCell ref="J45:J48"/>
    <mergeCell ref="J22:J26"/>
    <mergeCell ref="J29:J32"/>
    <mergeCell ref="J34:J35"/>
  </mergeCells>
  <conditionalFormatting sqref="E73:E75">
    <cfRule type="cellIs" dxfId="45" priority="18" operator="equal">
      <formula>4</formula>
    </cfRule>
    <cfRule type="cellIs" dxfId="44" priority="19" operator="equal">
      <formula>3</formula>
    </cfRule>
    <cfRule type="cellIs" dxfId="43" priority="20" operator="equal">
      <formula>2</formula>
    </cfRule>
    <cfRule type="cellIs" dxfId="42" priority="21" operator="equal">
      <formula>1</formula>
    </cfRule>
  </conditionalFormatting>
  <conditionalFormatting sqref="E76">
    <cfRule type="cellIs" dxfId="41" priority="16" operator="greaterThanOrEqual">
      <formula>$H$76</formula>
    </cfRule>
    <cfRule type="cellIs" dxfId="40" priority="17" operator="lessThan">
      <formula>$H$76</formula>
    </cfRule>
  </conditionalFormatting>
  <conditionalFormatting sqref="E77">
    <cfRule type="cellIs" dxfId="39" priority="42" stopIfTrue="1" operator="lessThan">
      <formula>$F$77</formula>
    </cfRule>
    <cfRule type="cellIs" dxfId="38" priority="43" stopIfTrue="1" operator="greaterThanOrEqual">
      <formula>$F$77</formula>
    </cfRule>
    <cfRule type="colorScale" priority="47">
      <colorScale>
        <cfvo type="num" val="$F$76"/>
        <cfvo type="num" val="$F$76"/>
        <color theme="5" tint="0.79998168889431442"/>
        <color theme="6" tint="0.79998168889431442"/>
      </colorScale>
    </cfRule>
    <cfRule type="colorScale" priority="51">
      <colorScale>
        <cfvo type="num" val="$F$77"/>
        <cfvo type="num" val="$F$77"/>
        <color theme="5" tint="0.79998168889431442"/>
        <color theme="6" tint="0.79998168889431442"/>
      </colorScale>
    </cfRule>
  </conditionalFormatting>
  <conditionalFormatting sqref="E78">
    <cfRule type="cellIs" dxfId="37" priority="1" stopIfTrue="1" operator="lessThanOrEqual">
      <formula>$G$78</formula>
    </cfRule>
    <cfRule type="cellIs" dxfId="36" priority="2" stopIfTrue="1" operator="lessThan">
      <formula>$G$78</formula>
    </cfRule>
    <cfRule type="colorScale" priority="3">
      <colorScale>
        <cfvo type="num" val="&quot;&lt;=$F$73&quot;"/>
        <cfvo type="num" val="$G$78"/>
        <color theme="6" tint="0.79998168889431442"/>
        <color theme="5" tint="0.79998168889431442"/>
      </colorScale>
    </cfRule>
  </conditionalFormatting>
  <conditionalFormatting sqref="E80">
    <cfRule type="cellIs" dxfId="35" priority="8" operator="lessThanOrEqual">
      <formula>$H$80</formula>
    </cfRule>
    <cfRule type="cellIs" dxfId="34" priority="9" operator="greaterThan">
      <formula>$H$80</formula>
    </cfRule>
  </conditionalFormatting>
  <conditionalFormatting sqref="E81">
    <cfRule type="cellIs" dxfId="33" priority="6" operator="lessThanOrEqual">
      <formula>$H$81</formula>
    </cfRule>
    <cfRule type="cellIs" dxfId="32" priority="7" operator="greaterThan">
      <formula>$H$81</formula>
    </cfRule>
  </conditionalFormatting>
  <conditionalFormatting sqref="E82">
    <cfRule type="cellIs" dxfId="31" priority="4" stopIfTrue="1" operator="greaterThan">
      <formula>$H$82</formula>
    </cfRule>
    <cfRule type="cellIs" dxfId="30" priority="5" stopIfTrue="1" operator="lessThanOrEqual">
      <formula>$H$82</formula>
    </cfRule>
  </conditionalFormatting>
  <conditionalFormatting sqref="E83">
    <cfRule type="cellIs" dxfId="29" priority="10" operator="equal">
      <formula>"NO"</formula>
    </cfRule>
    <cfRule type="cellIs" dxfId="28" priority="11" operator="equal">
      <formula>"YES"</formula>
    </cfRule>
  </conditionalFormatting>
  <conditionalFormatting sqref="E84">
    <cfRule type="cellIs" dxfId="27" priority="12" operator="equal">
      <formula>4</formula>
    </cfRule>
    <cfRule type="cellIs" dxfId="26" priority="13" operator="equal">
      <formula>3</formula>
    </cfRule>
    <cfRule type="cellIs" dxfId="25" priority="14" operator="equal">
      <formula>1</formula>
    </cfRule>
    <cfRule type="cellIs" dxfId="24" priority="15" operator="equal">
      <formula>2</formula>
    </cfRule>
  </conditionalFormatting>
  <conditionalFormatting sqref="F81">
    <cfRule type="cellIs" dxfId="23" priority="30" operator="greaterThan">
      <formula>$F$81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37" orientation="landscape" r:id="rId1"/>
  <headerFooter>
    <oddHeader>&amp;L&amp;"Arial,Fett"&amp;14Sample calculation – Illustrative example&amp;R&amp;D</oddHeader>
    <oddFooter>&amp;L&amp;F \ &amp;A</oddFooter>
  </headerFooter>
  <customProperties>
    <customPr name="Ibp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E872-11E9-46E9-BF71-700EBFC82B9E}">
  <sheetPr>
    <pageSetUpPr fitToPage="1"/>
  </sheetPr>
  <dimension ref="A1:O100"/>
  <sheetViews>
    <sheetView showZeros="0" tabSelected="1" topLeftCell="A29" zoomScale="90" zoomScaleNormal="90" workbookViewId="0">
      <selection activeCell="J12" sqref="J12"/>
    </sheetView>
  </sheetViews>
  <sheetFormatPr baseColWidth="10" defaultColWidth="11.5703125" defaultRowHeight="14.25" x14ac:dyDescent="0.2"/>
  <cols>
    <col min="1" max="1" width="3.5703125" style="7" customWidth="1"/>
    <col min="2" max="2" width="5.5703125" style="7" customWidth="1"/>
    <col min="3" max="3" width="4" style="7" customWidth="1"/>
    <col min="4" max="4" width="44" style="7" customWidth="1"/>
    <col min="5" max="5" width="11.5703125" style="7"/>
    <col min="6" max="6" width="12.5703125" style="7" bestFit="1" customWidth="1"/>
    <col min="7" max="7" width="12.5703125" style="7" customWidth="1"/>
    <col min="8" max="8" width="12" style="7" bestFit="1" customWidth="1"/>
    <col min="9" max="9" width="11.5703125" style="8" customWidth="1"/>
    <col min="10" max="10" width="152.140625" style="7" customWidth="1"/>
    <col min="11" max="11" width="89.28515625" style="7" customWidth="1"/>
    <col min="12" max="16384" width="11.5703125" style="7"/>
  </cols>
  <sheetData>
    <row r="1" spans="1:12" ht="20.45" customHeight="1" x14ac:dyDescent="0.2">
      <c r="A1" s="212" t="s">
        <v>187</v>
      </c>
      <c r="B1" s="188"/>
      <c r="C1" s="188"/>
      <c r="D1" s="188"/>
      <c r="E1" s="189"/>
      <c r="F1" s="200" t="s">
        <v>188</v>
      </c>
      <c r="G1" s="201"/>
      <c r="H1" s="202"/>
      <c r="I1" s="62"/>
      <c r="J1" s="205" t="s">
        <v>60</v>
      </c>
      <c r="K1" s="197" t="s">
        <v>61</v>
      </c>
    </row>
    <row r="2" spans="1:12" ht="27.6" customHeight="1" x14ac:dyDescent="0.25">
      <c r="A2" s="190"/>
      <c r="B2" s="191"/>
      <c r="C2" s="191"/>
      <c r="D2" s="191"/>
      <c r="E2" s="192"/>
      <c r="F2" s="193" t="s">
        <v>62</v>
      </c>
      <c r="G2" s="203" t="s">
        <v>47</v>
      </c>
      <c r="H2" s="203" t="s">
        <v>63</v>
      </c>
      <c r="I2" s="63"/>
      <c r="J2" s="206"/>
      <c r="K2" s="198"/>
      <c r="L2" s="9"/>
    </row>
    <row r="3" spans="1:12" ht="15" x14ac:dyDescent="0.25">
      <c r="A3" s="195" t="s">
        <v>64</v>
      </c>
      <c r="B3" s="195"/>
      <c r="C3" s="195"/>
      <c r="D3" s="195"/>
      <c r="E3" s="195"/>
      <c r="F3" s="194"/>
      <c r="G3" s="204"/>
      <c r="H3" s="204"/>
      <c r="I3" s="64"/>
      <c r="J3" s="207"/>
      <c r="K3" s="199"/>
    </row>
    <row r="4" spans="1:12" x14ac:dyDescent="0.2">
      <c r="C4" s="7" t="s">
        <v>65</v>
      </c>
      <c r="F4" s="25"/>
      <c r="G4" s="48"/>
      <c r="H4" s="49"/>
      <c r="I4" s="59"/>
      <c r="J4" s="119" t="s">
        <v>66</v>
      </c>
      <c r="K4" s="69"/>
    </row>
    <row r="5" spans="1:12" x14ac:dyDescent="0.2">
      <c r="C5" s="7" t="s">
        <v>67</v>
      </c>
      <c r="E5" s="7" t="s">
        <v>68</v>
      </c>
      <c r="F5" s="25"/>
      <c r="G5" s="48"/>
      <c r="H5" s="49"/>
      <c r="I5" s="59"/>
      <c r="J5" s="120" t="s">
        <v>69</v>
      </c>
      <c r="K5" s="70"/>
    </row>
    <row r="6" spans="1:12" x14ac:dyDescent="0.2">
      <c r="C6" s="75" t="s">
        <v>70</v>
      </c>
      <c r="E6" s="76" t="s">
        <v>71</v>
      </c>
      <c r="F6" s="50">
        <f>8*F5</f>
        <v>0</v>
      </c>
      <c r="G6" s="48"/>
      <c r="H6" s="49"/>
      <c r="I6" s="59"/>
      <c r="J6" s="121"/>
      <c r="K6" s="70"/>
    </row>
    <row r="7" spans="1:12" x14ac:dyDescent="0.2">
      <c r="C7" s="7" t="s">
        <v>72</v>
      </c>
      <c r="E7" s="7" t="s">
        <v>73</v>
      </c>
      <c r="F7" s="25"/>
      <c r="G7" s="48"/>
      <c r="H7" s="49"/>
      <c r="I7" s="59"/>
      <c r="J7" s="84"/>
      <c r="K7" s="70"/>
    </row>
    <row r="8" spans="1:12" x14ac:dyDescent="0.2">
      <c r="C8" s="7" t="s">
        <v>47</v>
      </c>
      <c r="E8" s="7" t="s">
        <v>73</v>
      </c>
      <c r="F8" s="49"/>
      <c r="G8" s="26"/>
      <c r="H8" s="49"/>
      <c r="I8" s="59"/>
      <c r="J8" s="84" t="s">
        <v>74</v>
      </c>
      <c r="K8" s="70"/>
    </row>
    <row r="9" spans="1:12" x14ac:dyDescent="0.2">
      <c r="C9" s="75" t="s">
        <v>75</v>
      </c>
      <c r="E9" s="7" t="s">
        <v>73</v>
      </c>
      <c r="F9" s="50">
        <f>F7-G8</f>
        <v>0</v>
      </c>
      <c r="G9" s="48"/>
      <c r="H9" s="49"/>
      <c r="I9" s="59"/>
      <c r="J9" s="84" t="s">
        <v>76</v>
      </c>
      <c r="K9" s="70"/>
    </row>
    <row r="10" spans="1:12" x14ac:dyDescent="0.2">
      <c r="C10" s="75" t="s">
        <v>77</v>
      </c>
      <c r="E10" s="76" t="s">
        <v>78</v>
      </c>
      <c r="F10" s="25"/>
      <c r="G10" s="48"/>
      <c r="H10" s="49"/>
      <c r="I10" s="59"/>
      <c r="J10" s="84" t="s">
        <v>79</v>
      </c>
      <c r="K10" s="70"/>
    </row>
    <row r="11" spans="1:12" x14ac:dyDescent="0.2">
      <c r="C11" s="75" t="s">
        <v>80</v>
      </c>
      <c r="E11" s="76" t="s">
        <v>78</v>
      </c>
      <c r="F11" s="25"/>
      <c r="G11" s="48"/>
      <c r="H11" s="49"/>
      <c r="I11" s="59"/>
      <c r="J11" s="84" t="s">
        <v>81</v>
      </c>
      <c r="K11" s="70"/>
    </row>
    <row r="12" spans="1:12" x14ac:dyDescent="0.2">
      <c r="C12" s="75" t="s">
        <v>82</v>
      </c>
      <c r="E12" s="76" t="s">
        <v>78</v>
      </c>
      <c r="F12" s="25"/>
      <c r="G12" s="48"/>
      <c r="H12" s="49"/>
      <c r="I12" s="59"/>
      <c r="J12" s="84" t="s">
        <v>83</v>
      </c>
      <c r="K12" s="70"/>
    </row>
    <row r="13" spans="1:12" x14ac:dyDescent="0.2">
      <c r="C13" s="75" t="s">
        <v>84</v>
      </c>
      <c r="E13" s="76" t="s">
        <v>85</v>
      </c>
      <c r="F13" s="25"/>
      <c r="G13" s="48"/>
      <c r="H13" s="49"/>
      <c r="I13" s="59"/>
      <c r="J13" s="119" t="s">
        <v>86</v>
      </c>
      <c r="K13" s="70"/>
    </row>
    <row r="14" spans="1:12" x14ac:dyDescent="0.2">
      <c r="C14" s="75" t="s">
        <v>87</v>
      </c>
      <c r="E14" s="76" t="s">
        <v>88</v>
      </c>
      <c r="F14" s="50">
        <f>F9*F12+F13*F4</f>
        <v>0</v>
      </c>
      <c r="G14" s="48"/>
      <c r="H14" s="49"/>
      <c r="I14" s="59"/>
      <c r="J14" s="84" t="s">
        <v>89</v>
      </c>
      <c r="K14" s="70"/>
    </row>
    <row r="15" spans="1:12" x14ac:dyDescent="0.2">
      <c r="C15" s="75" t="s">
        <v>90</v>
      </c>
      <c r="E15" s="76" t="s">
        <v>88</v>
      </c>
      <c r="F15" s="50" t="e">
        <f>F42/F4</f>
        <v>#DIV/0!</v>
      </c>
      <c r="G15" s="48"/>
      <c r="H15" s="49"/>
      <c r="I15" s="59"/>
      <c r="J15" s="84" t="s">
        <v>91</v>
      </c>
      <c r="K15" s="70"/>
    </row>
    <row r="16" spans="1:12" s="14" customFormat="1" x14ac:dyDescent="0.2">
      <c r="C16" s="127"/>
      <c r="E16" s="128"/>
      <c r="F16" s="129"/>
      <c r="G16" s="130"/>
      <c r="H16" s="131"/>
      <c r="I16" s="65"/>
      <c r="J16" s="132"/>
      <c r="K16" s="71"/>
    </row>
    <row r="17" spans="1:14" ht="15" x14ac:dyDescent="0.25">
      <c r="A17" s="195" t="s">
        <v>92</v>
      </c>
      <c r="B17" s="195"/>
      <c r="C17" s="195"/>
      <c r="D17" s="195"/>
      <c r="E17" s="196"/>
      <c r="F17" s="50">
        <f>F19+F28+F33+F37+F42</f>
        <v>0</v>
      </c>
      <c r="G17" s="50">
        <f>G19+G28+G33+G37+G42</f>
        <v>0</v>
      </c>
      <c r="H17" s="50">
        <f>H19+H28+H33+H37+H42</f>
        <v>0</v>
      </c>
      <c r="I17" s="60" t="e">
        <f>I19+I28+I33+I37+I42</f>
        <v>#DIV/0!</v>
      </c>
      <c r="J17" s="122" t="s">
        <v>93</v>
      </c>
      <c r="K17" s="70"/>
      <c r="N17" s="10"/>
    </row>
    <row r="18" spans="1:14" ht="15" x14ac:dyDescent="0.25">
      <c r="A18" s="9"/>
      <c r="F18" s="133"/>
      <c r="G18" s="134"/>
      <c r="H18" s="133"/>
      <c r="I18" s="59"/>
      <c r="J18" s="84"/>
      <c r="K18" s="70"/>
    </row>
    <row r="19" spans="1:14" ht="15" x14ac:dyDescent="0.25">
      <c r="B19" s="77" t="s">
        <v>94</v>
      </c>
      <c r="C19" s="78"/>
      <c r="D19" s="78"/>
      <c r="E19" s="78"/>
      <c r="F19" s="50">
        <f>SUM(F20:F26)</f>
        <v>0</v>
      </c>
      <c r="G19" s="50">
        <f>SUM(G20:G26)</f>
        <v>0</v>
      </c>
      <c r="H19" s="50">
        <f>SUM(H20:H26)</f>
        <v>0</v>
      </c>
      <c r="I19" s="60" t="e">
        <f>F19/$F$17</f>
        <v>#DIV/0!</v>
      </c>
      <c r="J19" s="81" t="s">
        <v>95</v>
      </c>
      <c r="K19" s="70"/>
    </row>
    <row r="20" spans="1:14" x14ac:dyDescent="0.2">
      <c r="C20" s="11" t="s">
        <v>96</v>
      </c>
      <c r="D20" s="11"/>
      <c r="E20" s="11" t="s">
        <v>88</v>
      </c>
      <c r="F20" s="50">
        <f>F7*F10</f>
        <v>0</v>
      </c>
      <c r="G20" s="50">
        <f>G8*F10</f>
        <v>0</v>
      </c>
      <c r="H20" s="50">
        <f t="shared" ref="H20:H21" si="0">F20-G20</f>
        <v>0</v>
      </c>
      <c r="I20" s="59"/>
      <c r="J20" s="84" t="s">
        <v>97</v>
      </c>
      <c r="K20" s="70"/>
    </row>
    <row r="21" spans="1:14" x14ac:dyDescent="0.2">
      <c r="C21" s="11" t="s">
        <v>98</v>
      </c>
      <c r="D21" s="11"/>
      <c r="E21" s="11" t="s">
        <v>88</v>
      </c>
      <c r="F21" s="50">
        <f>F7*F11</f>
        <v>0</v>
      </c>
      <c r="G21" s="50">
        <f>G8*F11</f>
        <v>0</v>
      </c>
      <c r="H21" s="50">
        <f t="shared" si="0"/>
        <v>0</v>
      </c>
      <c r="I21" s="59"/>
      <c r="J21" s="84" t="s">
        <v>99</v>
      </c>
      <c r="K21" s="70"/>
    </row>
    <row r="22" spans="1:14" x14ac:dyDescent="0.2">
      <c r="C22" s="11" t="s">
        <v>100</v>
      </c>
      <c r="D22" s="11"/>
      <c r="E22" s="11" t="s">
        <v>88</v>
      </c>
      <c r="F22" s="25"/>
      <c r="G22" s="26"/>
      <c r="H22" s="50">
        <f>F22-G22</f>
        <v>0</v>
      </c>
      <c r="I22" s="66"/>
      <c r="J22" s="184" t="s">
        <v>189</v>
      </c>
      <c r="K22" s="70"/>
    </row>
    <row r="23" spans="1:14" x14ac:dyDescent="0.2">
      <c r="C23" s="11" t="s">
        <v>102</v>
      </c>
      <c r="D23" s="11"/>
      <c r="E23" s="11" t="s">
        <v>88</v>
      </c>
      <c r="F23" s="25"/>
      <c r="G23" s="26"/>
      <c r="H23" s="50">
        <f t="shared" ref="H23:H26" si="1">F23-G23</f>
        <v>0</v>
      </c>
      <c r="I23" s="66"/>
      <c r="J23" s="184"/>
      <c r="K23" s="70"/>
    </row>
    <row r="24" spans="1:14" x14ac:dyDescent="0.2">
      <c r="C24" s="11" t="s">
        <v>103</v>
      </c>
      <c r="D24" s="11"/>
      <c r="E24" s="11" t="s">
        <v>88</v>
      </c>
      <c r="F24" s="25"/>
      <c r="G24" s="26"/>
      <c r="H24" s="50">
        <f t="shared" si="1"/>
        <v>0</v>
      </c>
      <c r="I24" s="66"/>
      <c r="J24" s="184"/>
      <c r="K24" s="70"/>
    </row>
    <row r="25" spans="1:14" x14ac:dyDescent="0.2">
      <c r="C25" s="11" t="s">
        <v>104</v>
      </c>
      <c r="D25" s="11"/>
      <c r="E25" s="11" t="s">
        <v>88</v>
      </c>
      <c r="F25" s="25"/>
      <c r="G25" s="26"/>
      <c r="H25" s="50">
        <f t="shared" si="1"/>
        <v>0</v>
      </c>
      <c r="I25" s="66"/>
      <c r="J25" s="184"/>
      <c r="K25" s="70"/>
    </row>
    <row r="26" spans="1:14" x14ac:dyDescent="0.2">
      <c r="C26" s="11" t="s">
        <v>105</v>
      </c>
      <c r="D26" s="11"/>
      <c r="E26" s="11" t="s">
        <v>88</v>
      </c>
      <c r="F26" s="29"/>
      <c r="G26" s="30"/>
      <c r="H26" s="50">
        <f t="shared" si="1"/>
        <v>0</v>
      </c>
      <c r="I26" s="66"/>
      <c r="J26" s="184"/>
      <c r="K26" s="70"/>
    </row>
    <row r="27" spans="1:14" x14ac:dyDescent="0.2">
      <c r="F27" s="22"/>
      <c r="G27" s="126"/>
      <c r="H27" s="22"/>
      <c r="I27" s="59"/>
      <c r="J27" s="84"/>
      <c r="K27" s="70"/>
    </row>
    <row r="28" spans="1:14" ht="15" x14ac:dyDescent="0.25">
      <c r="B28" s="77" t="s">
        <v>106</v>
      </c>
      <c r="C28" s="78"/>
      <c r="D28" s="78"/>
      <c r="E28" s="78"/>
      <c r="F28" s="50">
        <f>SUM(F29:F31)</f>
        <v>0</v>
      </c>
      <c r="G28" s="50">
        <f>SUM(G29:G31)</f>
        <v>0</v>
      </c>
      <c r="H28" s="50">
        <f>SUM(H29:H31)</f>
        <v>0</v>
      </c>
      <c r="I28" s="60" t="e">
        <f>F28/$F$17</f>
        <v>#DIV/0!</v>
      </c>
      <c r="J28" s="81" t="s">
        <v>107</v>
      </c>
      <c r="K28" s="70"/>
    </row>
    <row r="29" spans="1:14" x14ac:dyDescent="0.2">
      <c r="C29" s="11" t="s">
        <v>108</v>
      </c>
      <c r="F29" s="25"/>
      <c r="G29" s="26"/>
      <c r="H29" s="50">
        <f t="shared" ref="H29:H35" si="2">F29-G29</f>
        <v>0</v>
      </c>
      <c r="I29" s="59"/>
      <c r="J29" s="185" t="s">
        <v>109</v>
      </c>
      <c r="K29" s="70"/>
    </row>
    <row r="30" spans="1:14" x14ac:dyDescent="0.2">
      <c r="C30" s="11" t="s">
        <v>110</v>
      </c>
      <c r="F30" s="29"/>
      <c r="G30" s="30"/>
      <c r="H30" s="50">
        <f t="shared" si="2"/>
        <v>0</v>
      </c>
      <c r="I30" s="59"/>
      <c r="J30" s="186"/>
      <c r="K30" s="70"/>
    </row>
    <row r="31" spans="1:14" x14ac:dyDescent="0.2">
      <c r="C31" s="11" t="s">
        <v>105</v>
      </c>
      <c r="F31" s="29"/>
      <c r="G31" s="30"/>
      <c r="H31" s="50">
        <f t="shared" si="2"/>
        <v>0</v>
      </c>
      <c r="I31" s="59"/>
      <c r="J31" s="186"/>
      <c r="K31" s="70"/>
    </row>
    <row r="32" spans="1:14" x14ac:dyDescent="0.2">
      <c r="C32" s="11"/>
      <c r="F32" s="22"/>
      <c r="G32" s="126"/>
      <c r="H32" s="22"/>
      <c r="I32" s="59"/>
      <c r="J32" s="186"/>
      <c r="K32" s="70"/>
    </row>
    <row r="33" spans="2:11" ht="15" x14ac:dyDescent="0.25">
      <c r="B33" s="77" t="s">
        <v>111</v>
      </c>
      <c r="C33" s="78"/>
      <c r="D33" s="78"/>
      <c r="E33" s="78"/>
      <c r="F33" s="34">
        <f>SUM(F34:F35)</f>
        <v>0</v>
      </c>
      <c r="G33" s="35">
        <f>SUM(G34:G35)</f>
        <v>0</v>
      </c>
      <c r="H33" s="23">
        <f t="shared" si="2"/>
        <v>0</v>
      </c>
      <c r="I33" s="60" t="e">
        <f>F33/$F$17</f>
        <v>#DIV/0!</v>
      </c>
      <c r="J33" s="81" t="s">
        <v>112</v>
      </c>
      <c r="K33" s="70"/>
    </row>
    <row r="34" spans="2:11" x14ac:dyDescent="0.2">
      <c r="C34" s="79" t="s">
        <v>113</v>
      </c>
      <c r="D34" s="80"/>
      <c r="E34" s="7" t="s">
        <v>88</v>
      </c>
      <c r="F34" s="25"/>
      <c r="G34" s="26"/>
      <c r="H34" s="50">
        <f t="shared" si="2"/>
        <v>0</v>
      </c>
      <c r="I34" s="66"/>
      <c r="J34" s="183" t="s">
        <v>114</v>
      </c>
      <c r="K34" s="70"/>
    </row>
    <row r="35" spans="2:11" x14ac:dyDescent="0.2">
      <c r="C35" s="11" t="s">
        <v>115</v>
      </c>
      <c r="D35" s="80"/>
      <c r="E35" s="7" t="s">
        <v>88</v>
      </c>
      <c r="F35" s="29"/>
      <c r="G35" s="30"/>
      <c r="H35" s="50">
        <f t="shared" si="2"/>
        <v>0</v>
      </c>
      <c r="I35" s="59"/>
      <c r="J35" s="184"/>
      <c r="K35" s="70"/>
    </row>
    <row r="36" spans="2:11" x14ac:dyDescent="0.2">
      <c r="C36" s="135"/>
      <c r="F36" s="22"/>
      <c r="G36" s="126"/>
      <c r="H36" s="22"/>
      <c r="I36" s="66"/>
      <c r="J36" s="84"/>
      <c r="K36" s="70"/>
    </row>
    <row r="37" spans="2:11" ht="15" x14ac:dyDescent="0.25">
      <c r="B37" s="77" t="s">
        <v>116</v>
      </c>
      <c r="C37" s="78"/>
      <c r="D37" s="78"/>
      <c r="E37" s="78"/>
      <c r="F37" s="23">
        <f>SUM(F38:F40)</f>
        <v>0</v>
      </c>
      <c r="G37" s="24">
        <f t="shared" ref="G37:H37" si="3">SUM(G38:G40)</f>
        <v>0</v>
      </c>
      <c r="H37" s="23">
        <f t="shared" si="3"/>
        <v>0</v>
      </c>
      <c r="I37" s="60" t="e">
        <f>F37/$F$17</f>
        <v>#DIV/0!</v>
      </c>
      <c r="J37" s="81" t="s">
        <v>117</v>
      </c>
      <c r="K37" s="70"/>
    </row>
    <row r="38" spans="2:11" x14ac:dyDescent="0.2">
      <c r="C38" s="11" t="s">
        <v>118</v>
      </c>
      <c r="D38" s="11"/>
      <c r="F38" s="29">
        <v>0</v>
      </c>
      <c r="G38" s="30">
        <v>0</v>
      </c>
      <c r="H38" s="50">
        <f t="shared" ref="H38:H40" si="4">F38-G38</f>
        <v>0</v>
      </c>
      <c r="I38" s="66"/>
      <c r="J38" s="183" t="s">
        <v>119</v>
      </c>
      <c r="K38" s="70"/>
    </row>
    <row r="39" spans="2:11" x14ac:dyDescent="0.2">
      <c r="C39" s="11" t="s">
        <v>120</v>
      </c>
      <c r="D39" s="11"/>
      <c r="F39" s="29">
        <v>0</v>
      </c>
      <c r="G39" s="30">
        <v>0</v>
      </c>
      <c r="H39" s="50">
        <f t="shared" si="4"/>
        <v>0</v>
      </c>
      <c r="I39" s="66"/>
      <c r="J39" s="184"/>
      <c r="K39" s="70"/>
    </row>
    <row r="40" spans="2:11" x14ac:dyDescent="0.2">
      <c r="C40" s="7" t="s">
        <v>105</v>
      </c>
      <c r="F40" s="29">
        <v>0</v>
      </c>
      <c r="G40" s="30">
        <v>0</v>
      </c>
      <c r="H40" s="50">
        <f t="shared" si="4"/>
        <v>0</v>
      </c>
      <c r="I40" s="66"/>
      <c r="J40" s="184"/>
      <c r="K40" s="70"/>
    </row>
    <row r="41" spans="2:11" x14ac:dyDescent="0.2">
      <c r="F41" s="22"/>
      <c r="G41" s="126"/>
      <c r="H41" s="22"/>
      <c r="I41" s="59"/>
      <c r="J41" s="84"/>
      <c r="K41" s="70"/>
    </row>
    <row r="42" spans="2:11" ht="15" x14ac:dyDescent="0.25">
      <c r="B42" s="77" t="s">
        <v>121</v>
      </c>
      <c r="C42" s="78"/>
      <c r="D42" s="78"/>
      <c r="E42" s="81" t="s">
        <v>88</v>
      </c>
      <c r="F42" s="35">
        <f>SUM(F43:F44)</f>
        <v>0</v>
      </c>
      <c r="G42" s="35">
        <f>SUM(G43:G44)</f>
        <v>0</v>
      </c>
      <c r="H42" s="35">
        <f>SUM(H43:H44)</f>
        <v>0</v>
      </c>
      <c r="I42" s="61" t="e">
        <f>F42/$F$17</f>
        <v>#DIV/0!</v>
      </c>
      <c r="J42" s="81" t="s">
        <v>122</v>
      </c>
      <c r="K42" s="70"/>
    </row>
    <row r="43" spans="2:11" ht="15" x14ac:dyDescent="0.25">
      <c r="C43" s="11" t="s">
        <v>123</v>
      </c>
      <c r="D43" s="11"/>
      <c r="E43" s="7" t="s">
        <v>88</v>
      </c>
      <c r="F43" s="25"/>
      <c r="G43" s="26"/>
      <c r="H43" s="35">
        <f t="shared" ref="H43:H48" si="5">F43-G43</f>
        <v>0</v>
      </c>
      <c r="I43" s="59"/>
      <c r="J43" s="119" t="s">
        <v>124</v>
      </c>
      <c r="K43" s="70"/>
    </row>
    <row r="44" spans="2:11" ht="15" x14ac:dyDescent="0.25">
      <c r="C44" s="11" t="s">
        <v>125</v>
      </c>
      <c r="D44" s="82"/>
      <c r="E44" s="7" t="s">
        <v>88</v>
      </c>
      <c r="F44" s="35">
        <f>SUM(F45:F48)*$F$6</f>
        <v>0</v>
      </c>
      <c r="G44" s="35">
        <f>SUM(G45:G48)*$F$6</f>
        <v>0</v>
      </c>
      <c r="H44" s="35">
        <f t="shared" si="5"/>
        <v>0</v>
      </c>
      <c r="I44" s="7"/>
      <c r="J44" s="84" t="s">
        <v>126</v>
      </c>
      <c r="K44" s="70"/>
    </row>
    <row r="45" spans="2:11" x14ac:dyDescent="0.2">
      <c r="C45" s="11"/>
      <c r="D45" s="82" t="s">
        <v>127</v>
      </c>
      <c r="E45" s="7" t="s">
        <v>128</v>
      </c>
      <c r="F45" s="25"/>
      <c r="G45" s="26"/>
      <c r="H45" s="51">
        <f t="shared" si="5"/>
        <v>0</v>
      </c>
      <c r="I45" s="66"/>
      <c r="J45" s="184" t="s">
        <v>129</v>
      </c>
      <c r="K45" s="70"/>
    </row>
    <row r="46" spans="2:11" x14ac:dyDescent="0.2">
      <c r="D46" s="7" t="s">
        <v>130</v>
      </c>
      <c r="E46" s="7" t="s">
        <v>128</v>
      </c>
      <c r="F46" s="25"/>
      <c r="G46" s="26"/>
      <c r="H46" s="51">
        <f t="shared" si="5"/>
        <v>0</v>
      </c>
      <c r="I46" s="66"/>
      <c r="J46" s="184"/>
      <c r="K46" s="70"/>
    </row>
    <row r="47" spans="2:11" x14ac:dyDescent="0.2">
      <c r="D47" s="7" t="s">
        <v>131</v>
      </c>
      <c r="E47" s="7" t="s">
        <v>128</v>
      </c>
      <c r="F47" s="25"/>
      <c r="G47" s="26"/>
      <c r="H47" s="51">
        <f t="shared" si="5"/>
        <v>0</v>
      </c>
      <c r="I47" s="66"/>
      <c r="J47" s="184"/>
      <c r="K47" s="70"/>
    </row>
    <row r="48" spans="2:11" x14ac:dyDescent="0.2">
      <c r="D48" s="7" t="s">
        <v>132</v>
      </c>
      <c r="E48" s="7" t="s">
        <v>128</v>
      </c>
      <c r="F48" s="25"/>
      <c r="G48" s="30"/>
      <c r="H48" s="51">
        <f t="shared" si="5"/>
        <v>0</v>
      </c>
      <c r="I48" s="66"/>
      <c r="J48" s="184"/>
      <c r="K48" s="70"/>
    </row>
    <row r="49" spans="1:11" x14ac:dyDescent="0.2">
      <c r="F49" s="22"/>
      <c r="G49" s="126"/>
      <c r="H49" s="22"/>
      <c r="I49" s="54"/>
      <c r="J49" s="84"/>
      <c r="K49" s="70"/>
    </row>
    <row r="50" spans="1:11" ht="15" x14ac:dyDescent="0.25">
      <c r="A50" s="195" t="s">
        <v>133</v>
      </c>
      <c r="B50" s="195"/>
      <c r="C50" s="195"/>
      <c r="D50" s="195"/>
      <c r="E50" s="196"/>
      <c r="F50" s="35">
        <f>H52+G56+H56</f>
        <v>0</v>
      </c>
      <c r="G50" s="35">
        <f>G56</f>
        <v>0</v>
      </c>
      <c r="H50" s="35">
        <f>H52+H56</f>
        <v>0</v>
      </c>
      <c r="I50" s="60" t="e">
        <f>SUM(I53:I57)</f>
        <v>#DIV/0!</v>
      </c>
      <c r="J50" s="122" t="s">
        <v>134</v>
      </c>
      <c r="K50" s="70"/>
    </row>
    <row r="51" spans="1:11" ht="15" x14ac:dyDescent="0.25">
      <c r="A51" s="9"/>
      <c r="I51" s="59"/>
      <c r="J51" s="123"/>
      <c r="K51" s="70"/>
    </row>
    <row r="52" spans="1:11" ht="15" x14ac:dyDescent="0.25">
      <c r="A52" s="9"/>
      <c r="B52" s="77" t="s">
        <v>135</v>
      </c>
      <c r="C52" s="78"/>
      <c r="D52" s="78"/>
      <c r="E52" s="78"/>
      <c r="F52" s="49"/>
      <c r="G52" s="49"/>
      <c r="H52" s="34">
        <f>SUM(H53:H54)</f>
        <v>0</v>
      </c>
      <c r="I52" s="59"/>
      <c r="J52" s="123"/>
      <c r="K52" s="70"/>
    </row>
    <row r="53" spans="1:11" ht="15" x14ac:dyDescent="0.25">
      <c r="C53" s="7" t="s">
        <v>136</v>
      </c>
      <c r="E53" s="83" t="s">
        <v>88</v>
      </c>
      <c r="F53" s="48"/>
      <c r="G53" s="100"/>
      <c r="H53" s="148">
        <f>F9*F12</f>
        <v>0</v>
      </c>
      <c r="I53" s="150" t="e">
        <f>H53/H52</f>
        <v>#DIV/0!</v>
      </c>
      <c r="J53" s="84" t="s">
        <v>137</v>
      </c>
      <c r="K53" s="70"/>
    </row>
    <row r="54" spans="1:11" ht="15" x14ac:dyDescent="0.25">
      <c r="C54" s="7" t="s">
        <v>138</v>
      </c>
      <c r="E54" s="84" t="s">
        <v>88</v>
      </c>
      <c r="F54" s="48"/>
      <c r="G54" s="100"/>
      <c r="H54" s="149">
        <f>F4*F13</f>
        <v>0</v>
      </c>
      <c r="I54" s="150" t="e">
        <f>H54/H52</f>
        <v>#DIV/0!</v>
      </c>
      <c r="J54" s="84" t="s">
        <v>139</v>
      </c>
      <c r="K54" s="70"/>
    </row>
    <row r="55" spans="1:11" x14ac:dyDescent="0.2">
      <c r="I55" s="59"/>
      <c r="J55" s="84"/>
      <c r="K55" s="70"/>
    </row>
    <row r="56" spans="1:11" ht="15" x14ac:dyDescent="0.25">
      <c r="B56" s="77" t="s">
        <v>140</v>
      </c>
      <c r="C56" s="85"/>
      <c r="D56" s="85"/>
      <c r="E56" s="85"/>
      <c r="F56" s="35">
        <f>SUM(F57:F58)</f>
        <v>0</v>
      </c>
      <c r="G56" s="35">
        <f>SUM(G57:G58)</f>
        <v>0</v>
      </c>
      <c r="H56" s="35">
        <f>SUM(H57:H58)</f>
        <v>0</v>
      </c>
      <c r="I56" s="59"/>
      <c r="J56" s="84"/>
      <c r="K56" s="70"/>
    </row>
    <row r="57" spans="1:11" ht="15" x14ac:dyDescent="0.25">
      <c r="C57" s="7" t="s">
        <v>141</v>
      </c>
      <c r="E57" s="7" t="s">
        <v>88</v>
      </c>
      <c r="F57" s="36">
        <f>SUM(G57:H57)</f>
        <v>0</v>
      </c>
      <c r="G57" s="30"/>
      <c r="H57" s="29"/>
      <c r="I57" s="59"/>
      <c r="J57" s="119" t="s">
        <v>142</v>
      </c>
      <c r="K57" s="70"/>
    </row>
    <row r="58" spans="1:11" ht="15" x14ac:dyDescent="0.25">
      <c r="C58" s="7" t="s">
        <v>143</v>
      </c>
      <c r="E58" s="7" t="s">
        <v>88</v>
      </c>
      <c r="F58" s="36">
        <f>SUM(G58:H58)</f>
        <v>0</v>
      </c>
      <c r="G58" s="30"/>
      <c r="H58" s="29">
        <v>0</v>
      </c>
      <c r="I58" s="59"/>
      <c r="J58" s="119" t="s">
        <v>144</v>
      </c>
      <c r="K58" s="70"/>
    </row>
    <row r="59" spans="1:11" x14ac:dyDescent="0.2">
      <c r="C59" s="136"/>
      <c r="D59" s="136"/>
      <c r="E59" s="136"/>
      <c r="F59" s="136"/>
      <c r="G59" s="136"/>
      <c r="H59" s="136"/>
      <c r="I59" s="59"/>
      <c r="J59" s="84"/>
      <c r="K59" s="70"/>
    </row>
    <row r="60" spans="1:11" ht="15" x14ac:dyDescent="0.25">
      <c r="A60" s="195" t="s">
        <v>145</v>
      </c>
      <c r="B60" s="195"/>
      <c r="C60" s="195"/>
      <c r="D60" s="195"/>
      <c r="E60" s="196"/>
      <c r="F60" s="35">
        <f>F50-F17</f>
        <v>0</v>
      </c>
      <c r="G60" s="35">
        <f>G61-G62</f>
        <v>0</v>
      </c>
      <c r="H60" s="35">
        <f t="shared" ref="H60" si="6">H61-H62</f>
        <v>0</v>
      </c>
      <c r="I60" s="54"/>
      <c r="J60" s="84" t="s">
        <v>146</v>
      </c>
      <c r="K60" s="70"/>
    </row>
    <row r="61" spans="1:11" ht="15" x14ac:dyDescent="0.25">
      <c r="B61" s="9"/>
      <c r="C61" s="7" t="s">
        <v>147</v>
      </c>
      <c r="F61" s="145">
        <f>F50</f>
        <v>0</v>
      </c>
      <c r="G61" s="145">
        <f>G50</f>
        <v>0</v>
      </c>
      <c r="H61" s="145">
        <f>H50</f>
        <v>0</v>
      </c>
      <c r="I61" s="54"/>
      <c r="J61" s="84" t="s">
        <v>148</v>
      </c>
      <c r="K61" s="70"/>
    </row>
    <row r="62" spans="1:11" ht="15" x14ac:dyDescent="0.25">
      <c r="B62" s="9"/>
      <c r="C62" s="7" t="s">
        <v>149</v>
      </c>
      <c r="F62" s="145">
        <f>F17</f>
        <v>0</v>
      </c>
      <c r="G62" s="146">
        <f>G17</f>
        <v>0</v>
      </c>
      <c r="H62" s="145">
        <f>H17</f>
        <v>0</v>
      </c>
      <c r="I62" s="54"/>
      <c r="J62" s="84" t="s">
        <v>150</v>
      </c>
      <c r="K62" s="70"/>
    </row>
    <row r="63" spans="1:11" ht="15" x14ac:dyDescent="0.25">
      <c r="B63" s="9"/>
      <c r="C63" s="86" t="s">
        <v>151</v>
      </c>
      <c r="D63" s="9"/>
      <c r="E63" s="9"/>
      <c r="F63" s="49"/>
      <c r="G63" s="31">
        <f>G60*-1</f>
        <v>0</v>
      </c>
      <c r="H63" s="49"/>
      <c r="I63" s="54"/>
      <c r="J63" s="119" t="s">
        <v>152</v>
      </c>
      <c r="K63" s="70"/>
    </row>
    <row r="64" spans="1:11" ht="15" x14ac:dyDescent="0.25">
      <c r="B64" s="9"/>
      <c r="C64" s="137"/>
      <c r="D64" s="14"/>
      <c r="E64" s="14"/>
      <c r="F64" s="138"/>
      <c r="G64" s="57"/>
      <c r="H64" s="57"/>
      <c r="I64" s="54"/>
      <c r="J64" s="139"/>
      <c r="K64" s="70"/>
    </row>
    <row r="65" spans="1:11" s="11" customFormat="1" ht="15" x14ac:dyDescent="0.25">
      <c r="A65" s="210" t="s">
        <v>153</v>
      </c>
      <c r="B65" s="210"/>
      <c r="C65" s="210"/>
      <c r="D65" s="210"/>
      <c r="E65" s="211"/>
      <c r="F65" s="35">
        <f>IF(F60 &gt; 0, F60, IF(F60 + G63 &gt; 0, 0, F60 + G63))</f>
        <v>0</v>
      </c>
      <c r="G65" s="28"/>
      <c r="H65" s="32"/>
      <c r="I65" s="67"/>
      <c r="J65" s="124"/>
      <c r="K65" s="72"/>
    </row>
    <row r="66" spans="1:11" s="11" customFormat="1" ht="28.5" x14ac:dyDescent="0.2">
      <c r="B66" s="11" t="s">
        <v>154</v>
      </c>
      <c r="F66" s="144">
        <f>IF(F60 &gt; 0, 0, MIN(ABS(F60), ABS(G63)))</f>
        <v>0</v>
      </c>
      <c r="G66" s="28"/>
      <c r="H66" s="33"/>
      <c r="I66" s="68"/>
      <c r="J66" s="125" t="s">
        <v>155</v>
      </c>
      <c r="K66" s="72"/>
    </row>
    <row r="67" spans="1:11" s="11" customFormat="1" ht="15" x14ac:dyDescent="0.2">
      <c r="B67" s="11" t="s">
        <v>156</v>
      </c>
      <c r="F67" s="47">
        <f>G63-F66</f>
        <v>0</v>
      </c>
      <c r="G67" s="33"/>
      <c r="H67" s="33"/>
      <c r="I67" s="68"/>
      <c r="J67" s="84" t="s">
        <v>157</v>
      </c>
      <c r="K67" s="72"/>
    </row>
    <row r="68" spans="1:11" x14ac:dyDescent="0.2">
      <c r="B68" s="11"/>
      <c r="C68" s="11"/>
      <c r="D68" s="140"/>
      <c r="E68" s="140"/>
      <c r="I68" s="59"/>
      <c r="J68" s="84"/>
      <c r="K68" s="70"/>
    </row>
    <row r="69" spans="1:11" x14ac:dyDescent="0.2">
      <c r="B69" s="141"/>
      <c r="C69" s="141"/>
      <c r="D69" s="142"/>
      <c r="E69" s="142"/>
      <c r="F69" s="143"/>
      <c r="G69" s="12"/>
      <c r="I69" s="59"/>
      <c r="J69" s="84"/>
      <c r="K69" s="70"/>
    </row>
    <row r="70" spans="1:11" x14ac:dyDescent="0.2">
      <c r="I70" s="59"/>
      <c r="J70" s="84"/>
      <c r="K70" s="70"/>
    </row>
    <row r="71" spans="1:11" ht="15" x14ac:dyDescent="0.25">
      <c r="A71" s="77" t="s">
        <v>158</v>
      </c>
      <c r="B71" s="78"/>
      <c r="C71" s="78"/>
      <c r="D71" s="78"/>
      <c r="E71" s="87" t="s">
        <v>159</v>
      </c>
      <c r="F71" s="87" t="s">
        <v>5</v>
      </c>
      <c r="G71" s="77" t="s">
        <v>160</v>
      </c>
      <c r="H71" s="53"/>
      <c r="I71" s="78"/>
      <c r="J71" s="81"/>
      <c r="K71" s="73"/>
    </row>
    <row r="72" spans="1:11" ht="15" x14ac:dyDescent="0.25">
      <c r="A72" s="9" t="s">
        <v>161</v>
      </c>
      <c r="E72" s="88"/>
      <c r="F72" s="88"/>
      <c r="G72" s="9"/>
      <c r="H72" s="54"/>
      <c r="I72" s="7"/>
      <c r="J72" s="84"/>
      <c r="K72" s="70"/>
    </row>
    <row r="73" spans="1:11" ht="13.9" customHeight="1" x14ac:dyDescent="0.25">
      <c r="A73" s="7">
        <v>1</v>
      </c>
      <c r="B73" s="7" t="s">
        <v>162</v>
      </c>
      <c r="E73" s="157">
        <f>F73</f>
        <v>0</v>
      </c>
      <c r="F73" s="166"/>
      <c r="G73" s="91" t="s">
        <v>191</v>
      </c>
      <c r="H73" s="75">
        <v>3</v>
      </c>
      <c r="I73" s="214"/>
      <c r="J73" s="213" t="s">
        <v>163</v>
      </c>
      <c r="K73" s="208"/>
    </row>
    <row r="74" spans="1:11" ht="15" x14ac:dyDescent="0.25">
      <c r="A74" s="7">
        <v>2</v>
      </c>
      <c r="B74" s="7" t="s">
        <v>164</v>
      </c>
      <c r="E74" s="157">
        <f t="shared" ref="E74:E75" si="7">F74</f>
        <v>0</v>
      </c>
      <c r="F74" s="166"/>
      <c r="G74" s="101" t="s">
        <v>191</v>
      </c>
      <c r="H74" s="163">
        <v>0.03</v>
      </c>
      <c r="I74" s="214"/>
      <c r="J74" s="213"/>
      <c r="K74" s="208"/>
    </row>
    <row r="75" spans="1:11" ht="15" x14ac:dyDescent="0.25">
      <c r="A75" s="9">
        <v>3</v>
      </c>
      <c r="B75" s="7" t="s">
        <v>23</v>
      </c>
      <c r="E75" s="157">
        <f t="shared" si="7"/>
        <v>0</v>
      </c>
      <c r="F75" s="166"/>
      <c r="G75" s="101" t="s">
        <v>191</v>
      </c>
      <c r="H75" s="163">
        <v>0.03</v>
      </c>
      <c r="I75" s="214"/>
      <c r="J75" s="213"/>
      <c r="K75" s="208"/>
    </row>
    <row r="76" spans="1:11" ht="15" x14ac:dyDescent="0.25">
      <c r="A76" s="7">
        <v>4</v>
      </c>
      <c r="B76" s="7" t="s">
        <v>65</v>
      </c>
      <c r="E76" s="158">
        <f>F4</f>
        <v>0</v>
      </c>
      <c r="F76" s="100"/>
      <c r="G76" s="91" t="s">
        <v>191</v>
      </c>
      <c r="H76" s="75">
        <v>6</v>
      </c>
      <c r="I76" s="52" t="s">
        <v>165</v>
      </c>
      <c r="K76" s="70"/>
    </row>
    <row r="77" spans="1:11" ht="15" x14ac:dyDescent="0.2">
      <c r="A77" s="7">
        <v>5</v>
      </c>
      <c r="B77" s="7" t="s">
        <v>34</v>
      </c>
      <c r="E77" s="164" t="e">
        <f>H61/H62</f>
        <v>#DIV/0!</v>
      </c>
      <c r="F77" s="100"/>
      <c r="G77" s="101" t="s">
        <v>191</v>
      </c>
      <c r="H77" s="151">
        <v>0.95</v>
      </c>
      <c r="I77" s="52" t="s">
        <v>166</v>
      </c>
      <c r="K77" s="70"/>
    </row>
    <row r="78" spans="1:11" ht="15" x14ac:dyDescent="0.25">
      <c r="A78" s="7">
        <v>6</v>
      </c>
      <c r="B78" s="7" t="s">
        <v>38</v>
      </c>
      <c r="E78" s="161" t="e">
        <f>G63/F62</f>
        <v>#DIV/0!</v>
      </c>
      <c r="F78" s="100"/>
      <c r="G78" s="102" t="s">
        <v>198</v>
      </c>
      <c r="H78" s="151">
        <v>0.33</v>
      </c>
      <c r="I78" s="52" t="s">
        <v>39</v>
      </c>
      <c r="K78" s="70"/>
    </row>
    <row r="79" spans="1:11" x14ac:dyDescent="0.2">
      <c r="A79" s="7">
        <v>7</v>
      </c>
      <c r="B79" s="7" t="s">
        <v>42</v>
      </c>
      <c r="E79" s="100"/>
      <c r="F79" s="100"/>
      <c r="G79" s="100"/>
      <c r="H79" s="7" t="s">
        <v>167</v>
      </c>
      <c r="I79" s="75"/>
      <c r="J79" s="56"/>
      <c r="K79" s="70"/>
    </row>
    <row r="80" spans="1:11" ht="15" x14ac:dyDescent="0.25">
      <c r="C80" s="89" t="s">
        <v>168</v>
      </c>
      <c r="D80" s="75" t="s">
        <v>169</v>
      </c>
      <c r="E80" s="159" t="e">
        <f>F42/G63</f>
        <v>#DIV/0!</v>
      </c>
      <c r="F80" s="58">
        <f>F42-G63*4/3</f>
        <v>0</v>
      </c>
      <c r="G80" s="102" t="s">
        <v>198</v>
      </c>
      <c r="H80" s="151">
        <v>1.33</v>
      </c>
      <c r="I80" s="75" t="s">
        <v>170</v>
      </c>
      <c r="K80" s="70"/>
    </row>
    <row r="81" spans="1:15" ht="15" x14ac:dyDescent="0.25">
      <c r="C81" s="89" t="s">
        <v>171</v>
      </c>
      <c r="D81" s="90" t="s">
        <v>172</v>
      </c>
      <c r="E81" s="161" t="e">
        <f>G61/F61</f>
        <v>#DIV/0!</v>
      </c>
      <c r="F81" s="58">
        <f>F42-F17/3</f>
        <v>0</v>
      </c>
      <c r="G81" s="102" t="s">
        <v>198</v>
      </c>
      <c r="H81" s="151">
        <v>0.33</v>
      </c>
      <c r="I81" s="75" t="s">
        <v>173</v>
      </c>
      <c r="K81" s="70"/>
    </row>
    <row r="82" spans="1:15" x14ac:dyDescent="0.2">
      <c r="A82" s="7">
        <v>8</v>
      </c>
      <c r="B82" s="7" t="s">
        <v>174</v>
      </c>
      <c r="E82" s="55" t="e">
        <f>G62/F62</f>
        <v>#DIV/0!</v>
      </c>
      <c r="F82" s="100"/>
      <c r="G82" s="102" t="s">
        <v>199</v>
      </c>
      <c r="H82" s="151">
        <v>0.33</v>
      </c>
      <c r="I82" s="52" t="s">
        <v>175</v>
      </c>
      <c r="K82" s="70"/>
    </row>
    <row r="83" spans="1:15" ht="15" x14ac:dyDescent="0.25">
      <c r="A83" s="7">
        <v>9</v>
      </c>
      <c r="B83" s="7" t="s">
        <v>176</v>
      </c>
      <c r="E83" s="157" t="str">
        <f>F83</f>
        <v>no</v>
      </c>
      <c r="F83" s="165" t="s">
        <v>14</v>
      </c>
      <c r="G83" s="102" t="s">
        <v>195</v>
      </c>
      <c r="H83" s="7" t="s">
        <v>14</v>
      </c>
      <c r="I83" s="52" t="s">
        <v>177</v>
      </c>
      <c r="K83" s="70"/>
    </row>
    <row r="84" spans="1:15" ht="15" x14ac:dyDescent="0.25">
      <c r="A84" s="7">
        <v>10</v>
      </c>
      <c r="B84" s="7" t="s">
        <v>178</v>
      </c>
      <c r="E84" s="157">
        <f>F84</f>
        <v>0</v>
      </c>
      <c r="F84" s="156"/>
      <c r="G84" s="101" t="s">
        <v>191</v>
      </c>
      <c r="H84" s="75">
        <v>3</v>
      </c>
      <c r="I84" s="59" t="s">
        <v>163</v>
      </c>
      <c r="K84" s="70"/>
    </row>
    <row r="85" spans="1:15" x14ac:dyDescent="0.2">
      <c r="I85" s="7"/>
      <c r="J85" s="84"/>
      <c r="K85" s="70"/>
    </row>
    <row r="86" spans="1:15" ht="15" x14ac:dyDescent="0.25">
      <c r="A86" s="9" t="s">
        <v>179</v>
      </c>
      <c r="G86" s="103"/>
      <c r="H86" s="104"/>
      <c r="I86" s="105"/>
      <c r="J86" s="106"/>
      <c r="K86" s="70"/>
    </row>
    <row r="87" spans="1:15" x14ac:dyDescent="0.2">
      <c r="B87" s="92" t="s">
        <v>180</v>
      </c>
      <c r="C87" s="93"/>
      <c r="D87" s="93"/>
      <c r="G87" s="107"/>
      <c r="H87" s="108"/>
      <c r="I87" s="109"/>
      <c r="J87" s="106"/>
      <c r="K87" s="74"/>
      <c r="L87" s="13"/>
      <c r="M87" s="13"/>
      <c r="N87" s="13"/>
      <c r="O87" s="13"/>
    </row>
    <row r="88" spans="1:15" x14ac:dyDescent="0.2">
      <c r="B88" s="94" t="s">
        <v>181</v>
      </c>
      <c r="C88" s="94"/>
      <c r="D88" s="94"/>
      <c r="G88" s="20"/>
      <c r="H88" s="20"/>
      <c r="I88" s="110"/>
      <c r="J88" s="106"/>
      <c r="K88" s="70"/>
    </row>
    <row r="89" spans="1:15" x14ac:dyDescent="0.2">
      <c r="G89" s="20"/>
      <c r="H89" s="111"/>
      <c r="I89" s="109"/>
      <c r="J89" s="106"/>
      <c r="K89" s="70"/>
    </row>
    <row r="90" spans="1:15" ht="15" x14ac:dyDescent="0.25">
      <c r="A90" s="95" t="s">
        <v>182</v>
      </c>
      <c r="B90" s="96"/>
      <c r="C90" s="96"/>
      <c r="D90" s="96"/>
      <c r="G90" s="16"/>
      <c r="H90" s="112"/>
      <c r="I90" s="113"/>
      <c r="J90" s="106"/>
      <c r="K90" s="70"/>
    </row>
    <row r="91" spans="1:15" x14ac:dyDescent="0.2">
      <c r="B91" s="97" t="s">
        <v>183</v>
      </c>
      <c r="C91" s="97"/>
      <c r="D91" s="97"/>
      <c r="G91" s="16"/>
      <c r="H91" s="16"/>
      <c r="I91" s="109"/>
      <c r="J91" s="106"/>
      <c r="K91" s="70"/>
    </row>
    <row r="92" spans="1:15" x14ac:dyDescent="0.2">
      <c r="B92" s="98" t="s">
        <v>184</v>
      </c>
      <c r="C92" s="98"/>
      <c r="D92" s="98"/>
      <c r="G92" s="16"/>
      <c r="H92" s="103"/>
      <c r="I92" s="104"/>
      <c r="J92" s="106"/>
      <c r="K92" s="70"/>
    </row>
    <row r="93" spans="1:15" x14ac:dyDescent="0.2">
      <c r="B93" s="99" t="s">
        <v>185</v>
      </c>
      <c r="C93" s="99"/>
      <c r="D93" s="99"/>
      <c r="G93" s="16"/>
      <c r="H93" s="20"/>
      <c r="I93" s="114"/>
      <c r="J93" s="106"/>
      <c r="K93" s="70"/>
    </row>
    <row r="94" spans="1:15" x14ac:dyDescent="0.2">
      <c r="B94" s="48" t="s">
        <v>186</v>
      </c>
      <c r="C94" s="100"/>
      <c r="D94" s="100"/>
      <c r="F94" s="17"/>
      <c r="G94" s="16"/>
      <c r="H94" s="20"/>
      <c r="I94" s="114"/>
      <c r="J94" s="106"/>
      <c r="K94" s="70"/>
    </row>
    <row r="95" spans="1:15" x14ac:dyDescent="0.2">
      <c r="A95" s="78"/>
      <c r="B95" s="78"/>
      <c r="C95" s="78"/>
      <c r="D95" s="78"/>
      <c r="E95" s="78"/>
      <c r="F95" s="78"/>
      <c r="G95" s="115"/>
      <c r="H95" s="116"/>
      <c r="I95" s="117"/>
      <c r="J95" s="118"/>
      <c r="K95" s="27"/>
    </row>
    <row r="96" spans="1:15" x14ac:dyDescent="0.2">
      <c r="G96" s="16"/>
      <c r="H96" s="20"/>
      <c r="I96" s="19"/>
      <c r="J96" s="15"/>
    </row>
    <row r="97" spans="8:9" x14ac:dyDescent="0.2">
      <c r="H97" s="17"/>
      <c r="I97" s="18"/>
    </row>
    <row r="98" spans="8:9" x14ac:dyDescent="0.2">
      <c r="H98" s="12"/>
    </row>
    <row r="99" spans="8:9" x14ac:dyDescent="0.2">
      <c r="H99" s="8"/>
    </row>
    <row r="100" spans="8:9" x14ac:dyDescent="0.2">
      <c r="H100" s="17"/>
    </row>
  </sheetData>
  <sheetProtection algorithmName="SHA-512" hashValue="oue36e/JnBz/RLnTaJkCdE5pcLi5G8OpiU09B91tkJbBVgvqzrxXhn5m0zl2xKHCLNfEum6S2ZmzAtKOcP2PRg==" saltValue="hdaT10rUzysf4BdP4WyVAw==" spinCount="100000" sheet="1" objects="1" scenarios="1"/>
  <mergeCells count="19">
    <mergeCell ref="J73:K75"/>
    <mergeCell ref="I73:I75"/>
    <mergeCell ref="A50:E50"/>
    <mergeCell ref="A60:E60"/>
    <mergeCell ref="A65:E65"/>
    <mergeCell ref="J45:J48"/>
    <mergeCell ref="A1:E2"/>
    <mergeCell ref="F1:H1"/>
    <mergeCell ref="J1:J3"/>
    <mergeCell ref="K1:K3"/>
    <mergeCell ref="F2:F3"/>
    <mergeCell ref="G2:G3"/>
    <mergeCell ref="H2:H3"/>
    <mergeCell ref="A3:E3"/>
    <mergeCell ref="A17:E17"/>
    <mergeCell ref="J22:J26"/>
    <mergeCell ref="J29:J32"/>
    <mergeCell ref="J34:J35"/>
    <mergeCell ref="J38:J40"/>
  </mergeCells>
  <conditionalFormatting sqref="E73:E75">
    <cfRule type="cellIs" dxfId="22" priority="22" operator="equal">
      <formula>4</formula>
    </cfRule>
    <cfRule type="cellIs" dxfId="21" priority="23" operator="equal">
      <formula>3</formula>
    </cfRule>
    <cfRule type="cellIs" dxfId="20" priority="24" operator="equal">
      <formula>2</formula>
    </cfRule>
    <cfRule type="cellIs" dxfId="19" priority="25" operator="equal">
      <formula>1</formula>
    </cfRule>
  </conditionalFormatting>
  <conditionalFormatting sqref="E76">
    <cfRule type="cellIs" dxfId="18" priority="71" operator="greaterThanOrEqual">
      <formula>$I$76</formula>
    </cfRule>
    <cfRule type="cellIs" dxfId="17" priority="72" operator="lessThan">
      <formula>$I$76</formula>
    </cfRule>
  </conditionalFormatting>
  <conditionalFormatting sqref="E77">
    <cfRule type="cellIs" dxfId="16" priority="16" stopIfTrue="1" operator="lessThan">
      <formula>$H$77</formula>
    </cfRule>
    <cfRule type="cellIs" dxfId="15" priority="17" stopIfTrue="1" operator="greaterThanOrEqual">
      <formula>$H$77</formula>
    </cfRule>
  </conditionalFormatting>
  <conditionalFormatting sqref="E78">
    <cfRule type="cellIs" dxfId="14" priority="13" stopIfTrue="1" operator="lessThanOrEqual">
      <formula>$G$78</formula>
    </cfRule>
    <cfRule type="cellIs" dxfId="13" priority="14" stopIfTrue="1" operator="lessThan">
      <formula>$G$78</formula>
    </cfRule>
    <cfRule type="colorScale" priority="15">
      <colorScale>
        <cfvo type="num" val="&quot;&lt;=$F$73&quot;"/>
        <cfvo type="num" val="$G$78"/>
        <color theme="6" tint="0.79998168889431442"/>
        <color theme="5" tint="0.79998168889431442"/>
      </colorScale>
    </cfRule>
  </conditionalFormatting>
  <conditionalFormatting sqref="E80">
    <cfRule type="cellIs" dxfId="12" priority="11" operator="lessThanOrEqual">
      <formula>$H$80</formula>
    </cfRule>
    <cfRule type="cellIs" dxfId="11" priority="12" operator="greaterThan">
      <formula>$H$80</formula>
    </cfRule>
  </conditionalFormatting>
  <conditionalFormatting sqref="E81">
    <cfRule type="cellIs" dxfId="10" priority="9" stopIfTrue="1" operator="greaterThan">
      <formula>$H$82</formula>
    </cfRule>
    <cfRule type="cellIs" dxfId="9" priority="10" stopIfTrue="1" operator="lessThanOrEqual">
      <formula>$H$82</formula>
    </cfRule>
  </conditionalFormatting>
  <conditionalFormatting sqref="E82">
    <cfRule type="cellIs" dxfId="8" priority="57" stopIfTrue="1" operator="greaterThan">
      <formula>$F$82</formula>
    </cfRule>
    <cfRule type="cellIs" dxfId="7" priority="58" stopIfTrue="1" operator="lessThanOrEqual">
      <formula>$F$82</formula>
    </cfRule>
    <cfRule type="colorScale" priority="59">
      <colorScale>
        <cfvo type="num" val="$F$82"/>
        <cfvo type="num" val="$F$82"/>
        <color theme="6" tint="0.79998168889431442"/>
        <color theme="5" tint="0.79998168889431442"/>
      </colorScale>
    </cfRule>
  </conditionalFormatting>
  <conditionalFormatting sqref="E83">
    <cfRule type="cellIs" dxfId="6" priority="7" operator="equal">
      <formula>"NO"</formula>
    </cfRule>
    <cfRule type="cellIs" dxfId="5" priority="8" operator="equal">
      <formula>"YES"</formula>
    </cfRule>
  </conditionalFormatting>
  <conditionalFormatting sqref="E84"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1</formula>
    </cfRule>
    <cfRule type="cellIs" dxfId="1" priority="6" operator="equal">
      <formula>2</formula>
    </cfRule>
  </conditionalFormatting>
  <conditionalFormatting sqref="F81">
    <cfRule type="cellIs" dxfId="0" priority="1" operator="greaterThan">
      <formula>$F$81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37" orientation="landscape" r:id="rId1"/>
  <headerFooter>
    <oddHeader>&amp;L&amp;"Arial,Fett"&amp;14Sample calculation – Illustrative example&amp;R&amp;D</oddHeader>
    <oddFooter>&amp;L&amp;F \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f505f0-4402-4713-a1d9-c0cf6aab1c13" xsi:nil="true"/>
    <lcf76f155ced4ddcb4097134ff3c332f xmlns="6eb18cfb-505d-4b35-a19d-d3238189404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CFCF50E0D28B4C9C137F46B6B8FB0A" ma:contentTypeVersion="15" ma:contentTypeDescription="Ein neues Dokument erstellen." ma:contentTypeScope="" ma:versionID="8abc60c40045eba2ef5f0b23043e33d4">
  <xsd:schema xmlns:xsd="http://www.w3.org/2001/XMLSchema" xmlns:xs="http://www.w3.org/2001/XMLSchema" xmlns:p="http://schemas.microsoft.com/office/2006/metadata/properties" xmlns:ns2="6eb18cfb-505d-4b35-a19d-d32381894044" xmlns:ns3="c2f505f0-4402-4713-a1d9-c0cf6aab1c13" targetNamespace="http://schemas.microsoft.com/office/2006/metadata/properties" ma:root="true" ma:fieldsID="3509d723e499a74fca3cbd77aac3aa2a" ns2:_="" ns3:_="">
    <xsd:import namespace="6eb18cfb-505d-4b35-a19d-d32381894044"/>
    <xsd:import namespace="c2f505f0-4402-4713-a1d9-c0cf6aab1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18cfb-505d-4b35-a19d-d323818940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2d3f03f4-59f4-411c-9c7d-ffe5a456fa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505f0-4402-4713-a1d9-c0cf6aab1c1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c955dc9-d0be-46bf-a27b-e1320ac2efc6}" ma:internalName="TaxCatchAll" ma:showField="CatchAllData" ma:web="c2f505f0-4402-4713-a1d9-c0cf6aab1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78028-6A56-44FD-B175-06C43E099A03}">
  <ds:schemaRefs>
    <ds:schemaRef ds:uri="http://schemas.microsoft.com/office/2006/metadata/properties"/>
    <ds:schemaRef ds:uri="http://schemas.microsoft.com/office/infopath/2007/PartnerControls"/>
    <ds:schemaRef ds:uri="c2f505f0-4402-4713-a1d9-c0cf6aab1c13"/>
    <ds:schemaRef ds:uri="6eb18cfb-505d-4b35-a19d-d32381894044"/>
  </ds:schemaRefs>
</ds:datastoreItem>
</file>

<file path=customXml/itemProps2.xml><?xml version="1.0" encoding="utf-8"?>
<ds:datastoreItem xmlns:ds="http://schemas.openxmlformats.org/officeDocument/2006/customXml" ds:itemID="{B008BC41-7B34-4BEB-B4A0-4B4C6AB84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18cfb-505d-4b35-a19d-d32381894044"/>
    <ds:schemaRef ds:uri="c2f505f0-4402-4713-a1d9-c0cf6aab1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C7D51E-5716-4EC4-8FA8-8FAAFED08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1) Assesment criterion</vt:lpstr>
      <vt:lpstr>2) Budget grid</vt:lpstr>
      <vt:lpstr>3)Billing statement</vt:lpstr>
      <vt:lpstr>'2) Budget grid'!Druckbereich</vt:lpstr>
      <vt:lpstr>'3)Billing statement'!Druckbereich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2023-12-19T13:57:16Z</dcterms:created>
  <dcterms:modified xsi:type="dcterms:W3CDTF">2024-04-18T14:44:43Z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0x010100EACFCF50E0D28B4C9C137F46B6B8FB0A</vt:lpwstr>
  </property>
  <property fmtid="{D5CDD505-2E9C-101B-9397-08002B2CF9AE}" pid="3" name="MediaServiceImageTags">
    <vt:lpwstr/>
  </property>
</Properties>
</file>