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DieseArbeitsmappe" autoCompressPictures="0"/>
  <xr:revisionPtr revIDLastSave="8" documentId="8_{910BDF0C-073C-462E-AF06-EEEE5C9FE5D0}" xr6:coauthVersionLast="47" xr6:coauthVersionMax="47" xr10:uidLastSave="{C09CA8B5-2DB9-4C3A-8195-494A2A9F5A58}"/>
  <bookViews>
    <workbookView xWindow="-120" yWindow="-120" windowWidth="29040" windowHeight="15720" xr2:uid="{00000000-000D-0000-FFFF-FFFF00000000}"/>
    <workbookView xWindow="-120" yWindow="-120" windowWidth="29040" windowHeight="15720" activeTab="1" xr2:uid="{3F38CCC4-828A-4C02-9B07-2087458BF468}"/>
  </bookViews>
  <sheets>
    <sheet name="1) Assesment criterions" sheetId="30" r:id="rId1"/>
    <sheet name="2) Budget grid" sheetId="28" r:id="rId2"/>
    <sheet name="3) Billing statement" sheetId="31" r:id="rId3"/>
  </sheets>
  <definedNames>
    <definedName name="_xlnm.Print_Area" localSheetId="1">'2) Budget grid'!$A$1:$K$98</definedName>
    <definedName name="_xlnm.Print_Area" localSheetId="2">'3) Billing statement'!$A$1:$K$98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" i="31" l="1"/>
  <c r="F84" i="31"/>
  <c r="E81" i="31"/>
  <c r="E80" i="31"/>
  <c r="E77" i="31"/>
  <c r="F9" i="31"/>
  <c r="E80" i="28"/>
  <c r="F84" i="28"/>
  <c r="E77" i="28"/>
  <c r="F55" i="28"/>
  <c r="F52" i="28"/>
  <c r="F46" i="28"/>
  <c r="F45" i="28"/>
  <c r="F44" i="28"/>
  <c r="H43" i="28"/>
  <c r="G43" i="28"/>
  <c r="F38" i="28"/>
  <c r="F33" i="28"/>
  <c r="F30" i="28"/>
  <c r="F29" i="28"/>
  <c r="F28" i="28"/>
  <c r="H27" i="28"/>
  <c r="G27" i="28"/>
  <c r="G18" i="28"/>
  <c r="H17" i="28"/>
  <c r="F11" i="28"/>
  <c r="F9" i="28"/>
  <c r="F53" i="28" s="1"/>
  <c r="G18" i="31"/>
  <c r="F27" i="28" l="1"/>
  <c r="F18" i="28"/>
  <c r="F17" i="28" s="1"/>
  <c r="E81" i="28"/>
  <c r="F43" i="28"/>
  <c r="F51" i="28"/>
  <c r="F49" i="28" s="1"/>
  <c r="F60" i="28" s="1"/>
  <c r="F55" i="31"/>
  <c r="F52" i="31"/>
  <c r="F46" i="31"/>
  <c r="F45" i="31"/>
  <c r="F44" i="31"/>
  <c r="H43" i="31"/>
  <c r="G43" i="31"/>
  <c r="F38" i="31"/>
  <c r="F33" i="31"/>
  <c r="F30" i="31"/>
  <c r="F29" i="31"/>
  <c r="F28" i="31"/>
  <c r="H27" i="31"/>
  <c r="H17" i="31" s="1"/>
  <c r="G27" i="31"/>
  <c r="F18" i="31"/>
  <c r="F53" i="31"/>
  <c r="F15" i="28" l="1"/>
  <c r="I27" i="28" s="1"/>
  <c r="I51" i="28"/>
  <c r="I55" i="28"/>
  <c r="F17" i="31"/>
  <c r="F43" i="31"/>
  <c r="F27" i="31"/>
  <c r="F51" i="31"/>
  <c r="I17" i="28" l="1"/>
  <c r="I33" i="28"/>
  <c r="E82" i="28"/>
  <c r="I38" i="28"/>
  <c r="I43" i="28"/>
  <c r="F61" i="28"/>
  <c r="F59" i="28" s="1"/>
  <c r="F65" i="28" s="1"/>
  <c r="F68" i="28" s="1"/>
  <c r="I15" i="28"/>
  <c r="I49" i="28"/>
  <c r="F15" i="31"/>
  <c r="F49" i="31"/>
  <c r="I51" i="31" s="1"/>
  <c r="F64" i="28" l="1"/>
  <c r="F61" i="31"/>
  <c r="E82" i="31"/>
  <c r="E85" i="28"/>
  <c r="E83" i="28"/>
  <c r="E84" i="28"/>
  <c r="I22" i="28"/>
  <c r="I33" i="31"/>
  <c r="I38" i="31"/>
  <c r="I17" i="31"/>
  <c r="I43" i="31"/>
  <c r="I27" i="31"/>
  <c r="F60" i="31"/>
  <c r="I55" i="31"/>
  <c r="I49" i="31" s="1"/>
  <c r="F59" i="31" l="1"/>
  <c r="F64" i="31" s="1"/>
  <c r="I15" i="31"/>
  <c r="F65" i="31"/>
  <c r="F68" i="31" s="1"/>
  <c r="E83" i="31" l="1"/>
  <c r="E85" i="31"/>
  <c r="E84" i="31"/>
  <c r="I22" i="31"/>
</calcChain>
</file>

<file path=xl/sharedStrings.xml><?xml version="1.0" encoding="utf-8"?>
<sst xmlns="http://schemas.openxmlformats.org/spreadsheetml/2006/main" count="382" uniqueCount="185">
  <si>
    <t>Topic</t>
  </si>
  <si>
    <t>Assessment criterion</t>
  </si>
  <si>
    <t>Part of budget 
grid for project</t>
  </si>
  <si>
    <t>Description</t>
  </si>
  <si>
    <t>Indicator</t>
  </si>
  <si>
    <t>Guideline value</t>
  </si>
  <si>
    <t xml:space="preserve">No. </t>
  </si>
  <si>
    <t>Title</t>
  </si>
  <si>
    <t>quantitative/qualitative</t>
  </si>
  <si>
    <t>Partial aspect</t>
  </si>
  <si>
    <t>Total</t>
  </si>
  <si>
    <t>Effectiveness of measure for export promotion</t>
  </si>
  <si>
    <t>Importance of the project</t>
  </si>
  <si>
    <t>qualitative</t>
  </si>
  <si>
    <t>no</t>
  </si>
  <si>
    <t>Importance of the target market in relation to the sector, now and in the future</t>
  </si>
  <si>
    <t>- Importance of the target market in relation to the sector (qualitative assessment on scale of 1 to 4). Values below 3 may result in a reduction of the requested MPK contribution
– Importance of sectors today and in the future (qualitative assessment on scale of 1 to 4). Values below 3 may result in a reduction of the requested MPK contribution</t>
  </si>
  <si>
    <t>&gt;= 3
&gt;= 3</t>
  </si>
  <si>
    <t>&gt;= 3</t>
  </si>
  <si>
    <t>Impact of the project</t>
  </si>
  <si>
    <t>Suitability of the project for sales promotion in the target market(s)</t>
  </si>
  <si>
    <t>- Suitability for sales promotion (qualitative assessment on scale of 1 to 4). Values below 3 may result in a reduction of the requested MPK contribution
– Acceptance of the project within the sector (qualitative assessment on scale of 1 to 4). Values below 3 may result in a reduction of the requested MPK contribution
– Involvement of the external network and other partners such as associations, chambers of commerce, etc. (qualitative assessment on scale of 1 to 4). Values below 3 may result in a reduction of the requested MPK contribution
– Project’s sphere of activity (qualitative assessment on scale of 1 to 4)</t>
  </si>
  <si>
    <r>
      <rPr>
        <sz val="16"/>
        <color theme="1"/>
        <rFont val="Calibri"/>
        <family val="2"/>
        <scheme val="minor"/>
      </rPr>
      <t>&gt;= 3</t>
    </r>
    <r>
      <rPr>
        <sz val="16"/>
        <color rgb="FF000000"/>
        <rFont val="Calibri"/>
        <family val="2"/>
        <scheme val="minor"/>
      </rPr>
      <t xml:space="preserve">
&gt;= 3
&gt;=3
&gt;=3</t>
    </r>
    <r>
      <rPr>
        <sz val="16"/>
        <color rgb="FF000000"/>
        <rFont val="Calibri"/>
        <family val="2"/>
        <scheme val="minor"/>
      </rPr>
      <t xml:space="preserve">
</t>
    </r>
  </si>
  <si>
    <t>Quality of the project</t>
  </si>
  <si>
    <t>Qualification and suitability of the project owner and the project partners, quality and comprehensibility of the application and the budget as well as compliance with the budget values</t>
  </si>
  <si>
    <t>- Suitability and qualification of the project owner and the project partners (qualitative assessment on scale of 1 to 4)
– Preparation and presentation of the project application (qualitative assessment on scale of 1 to 4)
– Quality of the budget: Completeness, comprehensibility, transparency, compliance with guideline values, budget structure (qualitative assessment on scale of 1 to 4)</t>
  </si>
  <si>
    <t>&gt;= 3
&gt;= 3
&gt;= 3</t>
  </si>
  <si>
    <t xml:space="preserve">Efficiency of the use of funding for the measure </t>
  </si>
  <si>
    <t>quantitative</t>
  </si>
  <si>
    <t>yes</t>
  </si>
  <si>
    <t xml:space="preserve">Participating companies pay at least half of the total costs </t>
  </si>
  <si>
    <t>- The participants as a whole must bear at least 50% of their own costs</t>
  </si>
  <si>
    <t>&gt;= 50%</t>
  </si>
  <si>
    <t>Self-financing share of the project</t>
  </si>
  <si>
    <t>Project contribution by MPK should not exceed 1/3 of the total cost, i.e. 2/3 will be borne by the project owner (self-financing)</t>
  </si>
  <si>
    <t>- Ratio of MPK contribution to total project costs</t>
  </si>
  <si>
    <t>&lt;= 33%</t>
  </si>
  <si>
    <t>Staff costs (SC)/Organizational expenses (OA)</t>
  </si>
  <si>
    <t>Project owner’s expenses for (a) facilitating and enabling project participation; and 
(b) achieving synergy effects</t>
  </si>
  <si>
    <t>- Staff costs may amount to max. 4/3 (133%) of the MPK contribution</t>
  </si>
  <si>
    <t>&lt;=133%</t>
  </si>
  <si>
    <t>Project contribution by MPK in relation to total income</t>
  </si>
  <si>
    <t>2/3 of the project must be financed by participating companies and/or other income</t>
  </si>
  <si>
    <t>- Ratio of project contribution by MPK to income (participant fees, registration fee, own cost-sharing by project owner and/or sponsors)</t>
  </si>
  <si>
    <t>Compliance with MPK regulations</t>
  </si>
  <si>
    <t>Project contribution (not structural funding)</t>
  </si>
  <si>
    <t>MPK funding must not finance structural costs or recurring operational costs</t>
  </si>
  <si>
    <t>- Decision “Structural costs yes or no”
– Self-declaration by project owner
– MPK may reduce the maximum possible contribution to the project by the share of “structural costs” (flat rate) at its discretion</t>
  </si>
  <si>
    <t>- yes/no 
– flat rate CHF</t>
  </si>
  <si>
    <t>Public service</t>
  </si>
  <si>
    <t>In the case of projects, export promotion services are assumed to benefit all participants equally and are therefore considered to be public service.</t>
  </si>
  <si>
    <t>- Decision “public service yes or no”
– MPK may reduce the maximum possible contribution to the project by the share of “non-public service costs” (flat rate) at its discretion</t>
  </si>
  <si>
    <t>Export promotion</t>
  </si>
  <si>
    <t>MPK funding must have an impact on export promotion (value creation provided in CH is sold abroad)</t>
  </si>
  <si>
    <t xml:space="preserve">- Qualitative assessment on scale of 1 to 4). Values below 3 may result in a reduction of the requested MPK contribution
</t>
  </si>
  <si>
    <t>Budget structure</t>
  </si>
  <si>
    <t>Project budget</t>
  </si>
  <si>
    <t>Explanations on use</t>
  </si>
  <si>
    <t>Information provided by the project owner to explain the project costs</t>
  </si>
  <si>
    <t>Project total</t>
  </si>
  <si>
    <t>Internal costs</t>
  </si>
  <si>
    <t>External costs</t>
  </si>
  <si>
    <t>DATA AND PARAMETERS (PRICING/REACH)</t>
  </si>
  <si>
    <t>Daily rate for staff expenses</t>
  </si>
  <si>
    <t>CHF/day</t>
  </si>
  <si>
    <t>Participation fee per participant</t>
  </si>
  <si>
    <t xml:space="preserve">CHF </t>
  </si>
  <si>
    <t>Registration fee per target group representative</t>
  </si>
  <si>
    <t>CHF</t>
  </si>
  <si>
    <t>Registration fee for access to the platform, event, etc.</t>
  </si>
  <si>
    <t xml:space="preserve">TOTAL COSTS </t>
  </si>
  <si>
    <t>Staff costs/Organizational expenses</t>
  </si>
  <si>
    <t>Sum of external costs and internal staff expenses</t>
  </si>
  <si>
    <t>Internal staff costs</t>
  </si>
  <si>
    <t>Internal staff costs are calculated in Swiss francs from the personnel expenses in days multiplied by the daily rate for staff expenses</t>
  </si>
  <si>
    <t>…</t>
  </si>
  <si>
    <t>Days</t>
  </si>
  <si>
    <t>External staff costs</t>
  </si>
  <si>
    <t>External staff costs or fees – please specify and state suppliers</t>
  </si>
  <si>
    <t xml:space="preserve">Infrastructure/Material/Equipment costs </t>
  </si>
  <si>
    <t>For infrastructure, material, and equipment costs, the costs are differentiated between internal and external and entered accordingly in the respective column; they must be specified in each case (e.g. technical infrastructure, software licensing fees, rent, catering expenses, etc.)</t>
  </si>
  <si>
    <t>Marketing costs</t>
  </si>
  <si>
    <t>Costs claimed for marketing the project must be specified (flyers, website, social media, PR activities, etc.)</t>
  </si>
  <si>
    <t>….</t>
  </si>
  <si>
    <t xml:space="preserve">Travel and accommodation costs </t>
  </si>
  <si>
    <t xml:space="preserve">Travel costs </t>
  </si>
  <si>
    <t>Travel and accommodation costs must be specified</t>
  </si>
  <si>
    <t>Accommodation costs</t>
  </si>
  <si>
    <t>Other</t>
  </si>
  <si>
    <t>The respective costs must be specified and assigned to either the “internal” or “external” column</t>
  </si>
  <si>
    <t xml:space="preserve">TOTAL INCOME </t>
  </si>
  <si>
    <t>Participants</t>
  </si>
  <si>
    <t xml:space="preserve">Participant fees </t>
  </si>
  <si>
    <t>Participant fees can be split into variable (per participant) or fixed (per company)</t>
  </si>
  <si>
    <t xml:space="preserve">Registration fee per target group representative </t>
  </si>
  <si>
    <t>Result from reach and registration fee per participant</t>
  </si>
  <si>
    <t>Financing</t>
  </si>
  <si>
    <t>Sponsor contributions/Other income is allocated to financing and is part of “Total income”</t>
  </si>
  <si>
    <t>Sponsor contributions/Other income</t>
  </si>
  <si>
    <t>Own cost-sharing (project owner)</t>
  </si>
  <si>
    <t>PROJECT OUTCOME BEFORE MPK CONTRIBUTION</t>
  </si>
  <si>
    <t>Total income minus total costs</t>
  </si>
  <si>
    <t>Total income</t>
  </si>
  <si>
    <t>taken from income (total)</t>
  </si>
  <si>
    <t>Total costs</t>
  </si>
  <si>
    <t>taken from costs (total)</t>
  </si>
  <si>
    <t>RESULT WITH MAX. POSSIBLE MPK CONTRIBUTION</t>
  </si>
  <si>
    <t>Maximum possible contribution by MPK</t>
  </si>
  <si>
    <t>MPK does not finance profit from a project, but enables it to be carried out with a balanced result. Accordingly, the MPK contribution is reduced by a positive balance of the total project result (= project profit)</t>
  </si>
  <si>
    <t>Correction of non-public services</t>
  </si>
  <si>
    <t xml:space="preserve">Project owner’s self-declaration or discretionary decision by the MPK </t>
  </si>
  <si>
    <t>Correction by share of structural costs</t>
  </si>
  <si>
    <t>Corrected MPK contribution</t>
  </si>
  <si>
    <t>Maximum possible MPK contribution for the discretionary decision by the MPK regarding the shares of non-public service and structural costs</t>
  </si>
  <si>
    <t>Application dashboard overview</t>
  </si>
  <si>
    <t>Target/Actual</t>
  </si>
  <si>
    <t xml:space="preserve">Description of guideline values of the assessment criterion </t>
  </si>
  <si>
    <t>Indicators (numbers according to description of the assessment criteria)</t>
  </si>
  <si>
    <t>Importance of the project in relation to sector</t>
  </si>
  <si>
    <t>&gt;=3</t>
  </si>
  <si>
    <t>Qualitative assessment on scale of 1 to 4 (1 = lowest and 4 = highest). Values below 3 may result in a reduction of the requested MPK contribution</t>
  </si>
  <si>
    <t>Impact of the project for sales promotion</t>
  </si>
  <si>
    <t>&gt;= 6</t>
  </si>
  <si>
    <t>At least 6 participants</t>
  </si>
  <si>
    <t>&gt;= 15%</t>
  </si>
  <si>
    <t>Coverage of project costs by participants</t>
  </si>
  <si>
    <t xml:space="preserve"> &gt;= 50%</t>
  </si>
  <si>
    <t>Participating companies must bear at least 50% of the total costs themselves</t>
  </si>
  <si>
    <t>Staff costs (SC) in relation to MPK contribution</t>
  </si>
  <si>
    <t xml:space="preserve"> &lt;=133%</t>
  </si>
  <si>
    <t xml:space="preserve">SC may not exceed 4/3 (133%) of the MPK contribution </t>
  </si>
  <si>
    <t>&lt;=33%</t>
  </si>
  <si>
    <t>Project contribution by MPK may not exceed 1/3 of the total income (participant fees, registration fee, own cost-sharing by project owner and/or sponsors)</t>
  </si>
  <si>
    <t>No project contribution by MPK for structural contribution</t>
  </si>
  <si>
    <t>Reduction of the requested MPK contribution by the structural contribution (discretionary decision by the MPK)</t>
  </si>
  <si>
    <t>Project contribution by MPK for public service</t>
  </si>
  <si>
    <t>Reduction of the requested MPK contribution by the non-public service share (discretionary decision by the MPK)</t>
  </si>
  <si>
    <t>Funding contributes to export promotion</t>
  </si>
  <si>
    <t>Assessment</t>
  </si>
  <si>
    <t>Guideline value complied with</t>
  </si>
  <si>
    <t>Guideline value not complied with</t>
  </si>
  <si>
    <t>Legend</t>
  </si>
  <si>
    <t xml:space="preserve">Look-up field </t>
  </si>
  <si>
    <t>Input field</t>
  </si>
  <si>
    <t>Calculation</t>
  </si>
  <si>
    <t>N/A</t>
  </si>
  <si>
    <t>Budget structure (billing statement)</t>
  </si>
  <si>
    <t>Project billing statement</t>
  </si>
  <si>
    <t>FH members selling watches in Japan.</t>
  </si>
  <si>
    <t>We are sending the survey both in Japanese and English to all FH members' subsidiaries and importers.</t>
  </si>
  <si>
    <t>We do not calculate any participation nor registration fee because it is a service that we offer as an association.</t>
  </si>
  <si>
    <t>Yano Research and Institute Ltd. is making the survey</t>
  </si>
  <si>
    <t>Kazuhisa Takahashi is editing the report provided by Yano Research.</t>
  </si>
  <si>
    <t>MHT Corporation is tranlating from Japanese to English.</t>
  </si>
  <si>
    <t>Staff costs corresponding to the preparation and follow up of the questionnaire survey.</t>
  </si>
  <si>
    <t>%</t>
  </si>
  <si>
    <t>or</t>
  </si>
  <si>
    <t xml:space="preserve">Planned reach within in the target group </t>
  </si>
  <si>
    <r>
      <rPr>
        <b/>
        <sz val="11"/>
        <rFont val="Arial"/>
        <family val="2"/>
      </rPr>
      <t>Option "B"</t>
    </r>
    <r>
      <rPr>
        <sz val="11"/>
        <rFont val="Arial"/>
        <family val="2"/>
      </rPr>
      <t>: Estimated size of target group</t>
    </r>
  </si>
  <si>
    <t>Option A: Number of actual participants</t>
  </si>
  <si>
    <t>Calculated: Estimated reach x Size of target group</t>
  </si>
  <si>
    <t>Quantity structure in terms of participants: alternative Option "A" or "B"</t>
  </si>
  <si>
    <r>
      <t xml:space="preserve">Quantity structure of project: alternative </t>
    </r>
    <r>
      <rPr>
        <b/>
        <sz val="11"/>
        <rFont val="Arial"/>
        <family val="2"/>
      </rPr>
      <t>Option "A"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 xml:space="preserve">"B" </t>
    </r>
  </si>
  <si>
    <t>Participating companies from the target group</t>
  </si>
  <si>
    <r>
      <rPr>
        <b/>
        <sz val="11"/>
        <rFont val="Arial"/>
        <family val="2"/>
      </rPr>
      <t>Option "A"</t>
    </r>
    <r>
      <rPr>
        <sz val="11"/>
        <rFont val="Arial"/>
        <family val="2"/>
      </rPr>
      <t>: Number of expected participating companies</t>
    </r>
  </si>
  <si>
    <r>
      <rPr>
        <b/>
        <sz val="11"/>
        <color theme="1"/>
        <rFont val="Arial"/>
        <family val="2"/>
      </rPr>
      <t>Or Option B</t>
    </r>
    <r>
      <rPr>
        <sz val="11"/>
        <color theme="1"/>
        <rFont val="Arial"/>
        <family val="2"/>
      </rPr>
      <t>: Estimated size of the target group of the project with a view to the “impact on export”</t>
    </r>
  </si>
  <si>
    <t>Daily rate for staff of procect owner</t>
  </si>
  <si>
    <t>Hourly rate for staff of project owner</t>
  </si>
  <si>
    <t>At least 15% of target group must be reached (-&gt; determined by the applicant depending on the nature of the project)</t>
  </si>
  <si>
    <t>Expected percentage of Target Group that will particpate (Reference Value: 15% of the total estimated size Target Group)</t>
  </si>
  <si>
    <t>&gt;=50</t>
  </si>
  <si>
    <t>or (alternative - Option A and B are not cumulative)</t>
  </si>
  <si>
    <t>Option B: Reach within Target Groups</t>
  </si>
  <si>
    <t xml:space="preserve">minimal number of participants reached </t>
  </si>
  <si>
    <t>participants reached in %</t>
  </si>
  <si>
    <t>Number of participants / reach within target group</t>
  </si>
  <si>
    <t xml:space="preserve">- Number of participants must be at least 6 (excluding sponsors and partners)
or
– Reach of particpiants within the target Group in %
-  Minimal number of participants reached
</t>
  </si>
  <si>
    <t xml:space="preserve">&gt;= 6 
&gt;= 15%
&gt;= 50
</t>
  </si>
  <si>
    <t>Participants’ / target group representatives’ own coverage of costs</t>
  </si>
  <si>
    <t>Number and importance of participants as an expression of the project’s acceptance and relevance</t>
  </si>
  <si>
    <t>minmal number of participants reached within the Target Group</t>
  </si>
  <si>
    <r>
      <rPr>
        <b/>
        <sz val="11"/>
        <color theme="1"/>
        <rFont val="Arial"/>
        <family val="2"/>
      </rPr>
      <t>Either Option A</t>
    </r>
    <r>
      <rPr>
        <sz val="11"/>
        <color theme="1"/>
        <rFont val="Arial"/>
        <family val="2"/>
      </rPr>
      <t xml:space="preserve">: the estimated number of actually participating companies (event, fact finding mission, etc.) </t>
    </r>
  </si>
  <si>
    <t>Option B: Reach within Target Group</t>
  </si>
  <si>
    <t>Hourly rates for staff of project owner</t>
  </si>
  <si>
    <t>CHF/hour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</si>
</sst>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_ ;_ @_ "/>
    <numFmt numFmtId="166" formatCode="#,##0_ ;\-#,##0\ "/>
    <numFmt numFmtId="167" formatCode="0.0%"/>
    <numFmt numFmtId="168" formatCode="0_ ;\-0\ "/>
    <numFmt numFmtId="169" formatCode="_ * #\'##0.0_ ;_ * \-#\'##0.0_ ;_ * &quot;-&quot;??_ ;_ @_ "/>
    <numFmt numFmtId="170" formatCode="_ * #\'##0_ ;_ * \-#\'##0_ ;_ * &quot;-&quot;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trike/>
      <sz val="11"/>
      <color rgb="FFFF0000"/>
      <name val="Arial"/>
      <family val="2"/>
    </font>
    <font>
      <i/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i/>
      <sz val="11"/>
      <color rgb="FF00B050"/>
      <name val="Arial"/>
      <family val="2"/>
    </font>
    <font>
      <i/>
      <strike/>
      <sz val="11"/>
      <color theme="3" tint="0.39994506668294322"/>
      <name val="Arial"/>
      <family val="2"/>
    </font>
    <font>
      <i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/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/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/>
      <top/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/>
      <top style="medium">
        <color rgb="FFBDBDBD"/>
      </top>
      <bottom/>
      <diagonal/>
    </border>
    <border>
      <left/>
      <right/>
      <top style="medium">
        <color rgb="FFBDBDB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35">
    <xf numFmtId="0" fontId="0" fillId="0" borderId="0" xfId="0"/>
    <xf numFmtId="0" fontId="4" fillId="0" borderId="0" xfId="3" applyFont="1" applyAlignment="1">
      <alignment horizontal="left" vertical="top"/>
    </xf>
    <xf numFmtId="0" fontId="5" fillId="0" borderId="10" xfId="3" applyFont="1" applyBorder="1" applyAlignment="1">
      <alignment horizontal="center" vertical="top" wrapText="1"/>
    </xf>
    <xf numFmtId="0" fontId="6" fillId="0" borderId="10" xfId="3" applyFont="1" applyBorder="1" applyAlignment="1">
      <alignment horizontal="center" vertical="top" wrapText="1"/>
    </xf>
    <xf numFmtId="0" fontId="6" fillId="0" borderId="10" xfId="3" quotePrefix="1" applyFont="1" applyBorder="1" applyAlignment="1">
      <alignment horizontal="center" vertical="top" wrapText="1"/>
    </xf>
    <xf numFmtId="0" fontId="4" fillId="0" borderId="0" xfId="3" applyFont="1" applyAlignment="1">
      <alignment horizontal="center" vertical="top"/>
    </xf>
    <xf numFmtId="0" fontId="5" fillId="6" borderId="10" xfId="3" applyFont="1" applyFill="1" applyBorder="1" applyAlignment="1">
      <alignment horizontal="left" vertical="top" wrapText="1"/>
    </xf>
    <xf numFmtId="0" fontId="9" fillId="0" borderId="0" xfId="0" applyFont="1"/>
    <xf numFmtId="9" fontId="9" fillId="0" borderId="0" xfId="2" applyFont="1"/>
    <xf numFmtId="0" fontId="10" fillId="0" borderId="0" xfId="0" applyFont="1"/>
    <xf numFmtId="165" fontId="9" fillId="0" borderId="0" xfId="0" applyNumberFormat="1" applyFont="1"/>
    <xf numFmtId="0" fontId="9" fillId="0" borderId="0" xfId="0" applyFont="1" applyAlignment="1">
      <alignment vertical="top"/>
    </xf>
    <xf numFmtId="164" fontId="9" fillId="0" borderId="0" xfId="0" applyNumberFormat="1" applyFont="1"/>
    <xf numFmtId="0" fontId="16" fillId="0" borderId="0" xfId="0" applyFont="1"/>
    <xf numFmtId="0" fontId="17" fillId="0" borderId="0" xfId="0" applyFont="1"/>
    <xf numFmtId="0" fontId="21" fillId="0" borderId="0" xfId="0" applyFont="1"/>
    <xf numFmtId="43" fontId="9" fillId="0" borderId="0" xfId="0" applyNumberFormat="1" applyFont="1"/>
    <xf numFmtId="164" fontId="21" fillId="0" borderId="0" xfId="0" applyNumberFormat="1" applyFont="1"/>
    <xf numFmtId="164" fontId="10" fillId="2" borderId="2" xfId="1" applyNumberFormat="1" applyFont="1" applyFill="1" applyBorder="1" applyProtection="1"/>
    <xf numFmtId="164" fontId="10" fillId="2" borderId="9" xfId="1" applyNumberFormat="1" applyFont="1" applyFill="1" applyBorder="1" applyProtection="1"/>
    <xf numFmtId="164" fontId="9" fillId="0" borderId="1" xfId="1" applyNumberFormat="1" applyFont="1" applyBorder="1" applyProtection="1"/>
    <xf numFmtId="166" fontId="10" fillId="2" borderId="2" xfId="1" applyNumberFormat="1" applyFont="1" applyFill="1" applyBorder="1" applyProtection="1"/>
    <xf numFmtId="0" fontId="3" fillId="6" borderId="14" xfId="3" applyFont="1" applyFill="1" applyBorder="1" applyAlignment="1">
      <alignment vertical="center" wrapText="1"/>
    </xf>
    <xf numFmtId="0" fontId="5" fillId="0" borderId="10" xfId="3" quotePrefix="1" applyFont="1" applyBorder="1" applyAlignment="1">
      <alignment horizontal="center" vertical="center" wrapText="1"/>
    </xf>
    <xf numFmtId="0" fontId="4" fillId="0" borderId="0" xfId="3" applyFont="1" applyAlignment="1">
      <alignment horizontal="left" vertical="top" indent="1"/>
    </xf>
    <xf numFmtId="0" fontId="6" fillId="0" borderId="10" xfId="3" applyFont="1" applyBorder="1" applyAlignment="1">
      <alignment horizontal="left" vertical="top" wrapText="1" indent="1"/>
    </xf>
    <xf numFmtId="0" fontId="6" fillId="0" borderId="10" xfId="3" quotePrefix="1" applyFont="1" applyBorder="1" applyAlignment="1">
      <alignment horizontal="left" vertical="top" wrapText="1" indent="1"/>
    </xf>
    <xf numFmtId="0" fontId="5" fillId="6" borderId="10" xfId="3" applyFont="1" applyFill="1" applyBorder="1" applyAlignment="1">
      <alignment horizontal="left" vertical="top" wrapText="1" indent="1"/>
    </xf>
    <xf numFmtId="0" fontId="5" fillId="0" borderId="10" xfId="3" applyFont="1" applyBorder="1" applyAlignment="1">
      <alignment horizontal="left" vertical="top" wrapText="1" indent="1"/>
    </xf>
    <xf numFmtId="0" fontId="3" fillId="0" borderId="10" xfId="3" applyFont="1" applyBorder="1" applyAlignment="1">
      <alignment horizontal="left" vertical="top" wrapText="1" indent="1"/>
    </xf>
    <xf numFmtId="164" fontId="9" fillId="4" borderId="5" xfId="1" applyNumberFormat="1" applyFont="1" applyFill="1" applyBorder="1" applyProtection="1"/>
    <xf numFmtId="164" fontId="9" fillId="4" borderId="1" xfId="1" applyNumberFormat="1" applyFont="1" applyFill="1" applyBorder="1" applyProtection="1"/>
    <xf numFmtId="9" fontId="9" fillId="0" borderId="0" xfId="2" applyFont="1" applyProtection="1"/>
    <xf numFmtId="9" fontId="9" fillId="0" borderId="3" xfId="2" applyFont="1" applyBorder="1" applyProtection="1"/>
    <xf numFmtId="9" fontId="9" fillId="0" borderId="0" xfId="2" applyFont="1" applyFill="1" applyBorder="1" applyProtection="1"/>
    <xf numFmtId="9" fontId="9" fillId="7" borderId="0" xfId="2" applyFont="1" applyFill="1" applyBorder="1" applyAlignment="1" applyProtection="1">
      <alignment vertical="center"/>
    </xf>
    <xf numFmtId="9" fontId="9" fillId="0" borderId="0" xfId="2" applyFont="1" applyFill="1" applyProtection="1"/>
    <xf numFmtId="9" fontId="9" fillId="0" borderId="0" xfId="2" applyFont="1" applyAlignment="1" applyProtection="1">
      <alignment horizontal="right"/>
    </xf>
    <xf numFmtId="9" fontId="9" fillId="0" borderId="0" xfId="2" applyFont="1" applyBorder="1" applyProtection="1"/>
    <xf numFmtId="0" fontId="9" fillId="0" borderId="2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2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0" fillId="0" borderId="3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0" xfId="0" applyFont="1" applyAlignment="1">
      <alignment vertical="top" wrapText="1"/>
    </xf>
    <xf numFmtId="0" fontId="13" fillId="0" borderId="3" xfId="0" applyFont="1" applyBorder="1"/>
    <xf numFmtId="0" fontId="12" fillId="0" borderId="0" xfId="0" applyFont="1"/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8" borderId="0" xfId="0" applyFont="1" applyFill="1"/>
    <xf numFmtId="0" fontId="15" fillId="8" borderId="0" xfId="0" applyFont="1" applyFill="1"/>
    <xf numFmtId="0" fontId="9" fillId="9" borderId="0" xfId="0" applyFont="1" applyFill="1"/>
    <xf numFmtId="0" fontId="10" fillId="0" borderId="4" xfId="0" applyFont="1" applyBorder="1"/>
    <xf numFmtId="0" fontId="9" fillId="0" borderId="4" xfId="0" applyFont="1" applyBorder="1"/>
    <xf numFmtId="0" fontId="9" fillId="5" borderId="0" xfId="0" applyFont="1" applyFill="1"/>
    <xf numFmtId="0" fontId="9" fillId="3" borderId="0" xfId="0" applyFont="1" applyFill="1"/>
    <xf numFmtId="0" fontId="9" fillId="2" borderId="0" xfId="0" applyFont="1" applyFill="1"/>
    <xf numFmtId="164" fontId="9" fillId="4" borderId="0" xfId="1" applyNumberFormat="1" applyFont="1" applyFill="1" applyBorder="1" applyProtection="1"/>
    <xf numFmtId="0" fontId="9" fillId="0" borderId="0" xfId="0" applyFont="1" applyAlignment="1">
      <alignment horizontal="right"/>
    </xf>
    <xf numFmtId="0" fontId="9" fillId="7" borderId="0" xfId="0" applyFont="1" applyFill="1"/>
    <xf numFmtId="9" fontId="9" fillId="0" borderId="0" xfId="0" quotePrefix="1" applyNumberFormat="1" applyFont="1" applyAlignment="1">
      <alignment horizontal="right"/>
    </xf>
    <xf numFmtId="0" fontId="22" fillId="0" borderId="0" xfId="0" applyFont="1"/>
    <xf numFmtId="9" fontId="22" fillId="0" borderId="0" xfId="2" applyFont="1" applyBorder="1" applyProtection="1"/>
    <xf numFmtId="0" fontId="21" fillId="0" borderId="0" xfId="0" applyFont="1" applyAlignment="1">
      <alignment horizontal="right"/>
    </xf>
    <xf numFmtId="164" fontId="21" fillId="0" borderId="0" xfId="2" applyNumberFormat="1" applyFont="1" applyFill="1" applyBorder="1" applyAlignment="1" applyProtection="1">
      <alignment horizontal="right"/>
    </xf>
    <xf numFmtId="164" fontId="21" fillId="0" borderId="0" xfId="1" applyNumberFormat="1" applyFont="1" applyBorder="1" applyProtection="1"/>
    <xf numFmtId="43" fontId="21" fillId="0" borderId="0" xfId="1" applyFont="1" applyBorder="1" applyProtection="1"/>
    <xf numFmtId="164" fontId="9" fillId="0" borderId="5" xfId="1" applyNumberFormat="1" applyFont="1" applyBorder="1" applyProtection="1"/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7" borderId="1" xfId="1" applyNumberFormat="1" applyFont="1" applyFill="1" applyBorder="1" applyProtection="1"/>
    <xf numFmtId="164" fontId="17" fillId="0" borderId="5" xfId="1" applyNumberFormat="1" applyFont="1" applyBorder="1" applyProtection="1"/>
    <xf numFmtId="164" fontId="17" fillId="0" borderId="1" xfId="1" applyNumberFormat="1" applyFont="1" applyBorder="1" applyProtection="1"/>
    <xf numFmtId="164" fontId="10" fillId="0" borderId="1" xfId="1" applyNumberFormat="1" applyFont="1" applyBorder="1" applyProtection="1"/>
    <xf numFmtId="164" fontId="10" fillId="0" borderId="5" xfId="1" applyNumberFormat="1" applyFont="1" applyBorder="1" applyProtection="1"/>
    <xf numFmtId="0" fontId="13" fillId="0" borderId="0" xfId="0" applyFont="1" applyAlignment="1">
      <alignment vertical="top"/>
    </xf>
    <xf numFmtId="0" fontId="13" fillId="0" borderId="0" xfId="0" applyFont="1"/>
    <xf numFmtId="0" fontId="18" fillId="0" borderId="0" xfId="0" applyFont="1"/>
    <xf numFmtId="0" fontId="9" fillId="0" borderId="0" xfId="4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4" applyFont="1" applyAlignment="1">
      <alignment vertical="top"/>
    </xf>
    <xf numFmtId="164" fontId="24" fillId="0" borderId="0" xfId="1" applyNumberFormat="1" applyFont="1" applyFill="1" applyAlignment="1" applyProtection="1">
      <alignment vertical="top"/>
    </xf>
    <xf numFmtId="0" fontId="25" fillId="10" borderId="23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167" fontId="9" fillId="0" borderId="0" xfId="2" applyNumberFormat="1" applyFont="1" applyBorder="1" applyAlignment="1" applyProtection="1"/>
    <xf numFmtId="167" fontId="9" fillId="0" borderId="3" xfId="2" applyNumberFormat="1" applyFont="1" applyBorder="1" applyAlignment="1" applyProtection="1"/>
    <xf numFmtId="166" fontId="11" fillId="2" borderId="2" xfId="1" applyNumberFormat="1" applyFont="1" applyFill="1" applyBorder="1" applyProtection="1"/>
    <xf numFmtId="166" fontId="10" fillId="2" borderId="2" xfId="1" applyNumberFormat="1" applyFont="1" applyFill="1" applyBorder="1"/>
    <xf numFmtId="166" fontId="10" fillId="2" borderId="2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 applyProtection="1">
      <alignment vertical="top"/>
      <protection locked="0"/>
    </xf>
    <xf numFmtId="164" fontId="14" fillId="0" borderId="0" xfId="0" applyNumberFormat="1" applyFont="1" applyAlignment="1" applyProtection="1">
      <alignment vertical="top"/>
      <protection locked="0"/>
    </xf>
    <xf numFmtId="0" fontId="9" fillId="0" borderId="5" xfId="0" applyFont="1" applyBorder="1"/>
    <xf numFmtId="0" fontId="20" fillId="0" borderId="5" xfId="0" applyFont="1" applyBorder="1"/>
    <xf numFmtId="0" fontId="20" fillId="0" borderId="0" xfId="0" applyFont="1"/>
    <xf numFmtId="0" fontId="9" fillId="0" borderId="5" xfId="0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12" fillId="0" borderId="5" xfId="4" applyFont="1" applyBorder="1" applyAlignment="1">
      <alignment horizontal="left" indent="1"/>
    </xf>
    <xf numFmtId="0" fontId="23" fillId="0" borderId="5" xfId="0" applyFont="1" applyBorder="1" applyAlignment="1">
      <alignment horizontal="left" indent="1"/>
    </xf>
    <xf numFmtId="0" fontId="17" fillId="0" borderId="5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12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18" fillId="0" borderId="5" xfId="0" applyFont="1" applyBorder="1" applyAlignment="1">
      <alignment horizontal="left" indent="1"/>
    </xf>
    <xf numFmtId="0" fontId="9" fillId="0" borderId="5" xfId="0" applyFont="1" applyBorder="1" applyAlignment="1">
      <alignment horizontal="left" vertical="top" indent="1"/>
    </xf>
    <xf numFmtId="0" fontId="12" fillId="0" borderId="5" xfId="0" applyFont="1" applyBorder="1" applyAlignment="1">
      <alignment horizontal="left" vertical="top" wrapText="1" indent="1"/>
    </xf>
    <xf numFmtId="164" fontId="9" fillId="0" borderId="0" xfId="1" applyNumberFormat="1" applyFont="1" applyBorder="1" applyProtection="1"/>
    <xf numFmtId="0" fontId="8" fillId="0" borderId="0" xfId="3" applyFont="1" applyAlignment="1">
      <alignment horizontal="left" vertical="top" wrapText="1" indent="1"/>
    </xf>
    <xf numFmtId="0" fontId="9" fillId="3" borderId="0" xfId="0" applyFont="1" applyFill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9" fillId="3" borderId="0" xfId="0" applyFont="1" applyFill="1" applyAlignment="1">
      <alignment vertical="top"/>
    </xf>
    <xf numFmtId="164" fontId="9" fillId="0" borderId="0" xfId="1" applyNumberFormat="1" applyFont="1" applyAlignment="1" applyProtection="1">
      <alignment horizontal="right"/>
    </xf>
    <xf numFmtId="9" fontId="9" fillId="2" borderId="0" xfId="2" applyFont="1" applyFill="1" applyBorder="1" applyProtection="1"/>
    <xf numFmtId="166" fontId="10" fillId="2" borderId="9" xfId="0" applyNumberFormat="1" applyFont="1" applyFill="1" applyBorder="1"/>
    <xf numFmtId="164" fontId="9" fillId="0" borderId="3" xfId="1" applyNumberFormat="1" applyFont="1" applyBorder="1" applyProtection="1"/>
    <xf numFmtId="43" fontId="9" fillId="0" borderId="0" xfId="1" applyFont="1" applyBorder="1" applyAlignment="1" applyProtection="1"/>
    <xf numFmtId="164" fontId="9" fillId="0" borderId="0" xfId="1" applyNumberFormat="1" applyFont="1" applyBorder="1" applyAlignment="1" applyProtection="1"/>
    <xf numFmtId="169" fontId="9" fillId="0" borderId="0" xfId="1" applyNumberFormat="1" applyFont="1" applyBorder="1" applyAlignment="1" applyProtection="1"/>
    <xf numFmtId="168" fontId="9" fillId="0" borderId="0" xfId="1" applyNumberFormat="1" applyFont="1" applyBorder="1" applyAlignment="1" applyProtection="1"/>
    <xf numFmtId="170" fontId="9" fillId="0" borderId="0" xfId="1" applyNumberFormat="1" applyFont="1" applyBorder="1" applyAlignment="1" applyProtection="1"/>
    <xf numFmtId="9" fontId="10" fillId="2" borderId="2" xfId="2" applyFont="1" applyFill="1" applyBorder="1" applyProtection="1"/>
    <xf numFmtId="167" fontId="10" fillId="0" borderId="3" xfId="2" applyNumberFormat="1" applyFont="1" applyBorder="1" applyAlignment="1" applyProtection="1"/>
    <xf numFmtId="166" fontId="10" fillId="3" borderId="22" xfId="0" applyNumberFormat="1" applyFont="1" applyFill="1" applyBorder="1" applyAlignment="1">
      <alignment vertical="top"/>
    </xf>
    <xf numFmtId="166" fontId="10" fillId="3" borderId="18" xfId="0" applyNumberFormat="1" applyFont="1" applyFill="1" applyBorder="1" applyAlignment="1">
      <alignment vertical="top"/>
    </xf>
    <xf numFmtId="9" fontId="9" fillId="3" borderId="1" xfId="2" applyFont="1" applyFill="1" applyBorder="1" applyProtection="1">
      <protection locked="0"/>
    </xf>
    <xf numFmtId="0" fontId="9" fillId="0" borderId="5" xfId="0" applyFont="1" applyBorder="1" applyAlignment="1">
      <alignment horizontal="left" vertical="center" indent="1"/>
    </xf>
    <xf numFmtId="166" fontId="10" fillId="2" borderId="18" xfId="0" applyNumberFormat="1" applyFont="1" applyFill="1" applyBorder="1"/>
    <xf numFmtId="164" fontId="19" fillId="0" borderId="0" xfId="0" applyNumberFormat="1" applyFont="1"/>
    <xf numFmtId="167" fontId="9" fillId="0" borderId="0" xfId="2" applyNumberFormat="1" applyFont="1" applyFill="1" applyBorder="1" applyAlignment="1" applyProtection="1"/>
    <xf numFmtId="0" fontId="7" fillId="0" borderId="10" xfId="3" applyFont="1" applyBorder="1" applyAlignment="1">
      <alignment horizontal="left" vertical="top" wrapText="1" indent="1"/>
    </xf>
    <xf numFmtId="0" fontId="6" fillId="0" borderId="20" xfId="3" applyFont="1" applyBorder="1" applyAlignment="1">
      <alignment horizontal="center" vertical="top" wrapText="1"/>
    </xf>
    <xf numFmtId="0" fontId="6" fillId="7" borderId="21" xfId="3" quotePrefix="1" applyFont="1" applyFill="1" applyBorder="1" applyAlignment="1">
      <alignment horizontal="left" vertical="top" wrapText="1" indent="1"/>
    </xf>
    <xf numFmtId="0" fontId="6" fillId="0" borderId="13" xfId="3" applyFont="1" applyBorder="1" applyAlignment="1">
      <alignment horizontal="left" vertical="top" wrapText="1" indent="1"/>
    </xf>
    <xf numFmtId="1" fontId="9" fillId="3" borderId="1" xfId="1" applyNumberFormat="1" applyFont="1" applyFill="1" applyBorder="1" applyProtection="1">
      <protection locked="0"/>
    </xf>
    <xf numFmtId="1" fontId="9" fillId="2" borderId="1" xfId="1" applyNumberFormat="1" applyFont="1" applyFill="1" applyBorder="1" applyProtection="1"/>
    <xf numFmtId="166" fontId="9" fillId="5" borderId="1" xfId="0" applyNumberFormat="1" applyFont="1" applyFill="1" applyBorder="1"/>
    <xf numFmtId="3" fontId="9" fillId="3" borderId="5" xfId="1" applyNumberFormat="1" applyFont="1" applyFill="1" applyBorder="1"/>
    <xf numFmtId="3" fontId="9" fillId="3" borderId="19" xfId="0" applyNumberFormat="1" applyFont="1" applyFill="1" applyBorder="1"/>
    <xf numFmtId="3" fontId="9" fillId="3" borderId="5" xfId="0" applyNumberFormat="1" applyFont="1" applyFill="1" applyBorder="1"/>
    <xf numFmtId="3" fontId="9" fillId="3" borderId="1" xfId="1" applyNumberFormat="1" applyFont="1" applyFill="1" applyBorder="1" applyProtection="1">
      <protection locked="0"/>
    </xf>
    <xf numFmtId="3" fontId="10" fillId="2" borderId="2" xfId="1" applyNumberFormat="1" applyFont="1" applyFill="1" applyBorder="1" applyProtection="1"/>
    <xf numFmtId="3" fontId="9" fillId="0" borderId="1" xfId="1" applyNumberFormat="1" applyFont="1" applyBorder="1" applyProtection="1"/>
    <xf numFmtId="3" fontId="9" fillId="2" borderId="1" xfId="1" applyNumberFormat="1" applyFont="1" applyFill="1" applyBorder="1" applyProtection="1"/>
    <xf numFmtId="3" fontId="10" fillId="2" borderId="1" xfId="1" applyNumberFormat="1" applyFont="1" applyFill="1" applyBorder="1" applyProtection="1"/>
    <xf numFmtId="3" fontId="10" fillId="2" borderId="9" xfId="1" applyNumberFormat="1" applyFont="1" applyFill="1" applyBorder="1" applyProtection="1"/>
    <xf numFmtId="3" fontId="9" fillId="0" borderId="0" xfId="0" applyNumberFormat="1" applyFont="1"/>
    <xf numFmtId="3" fontId="10" fillId="2" borderId="23" xfId="1" applyNumberFormat="1" applyFont="1" applyFill="1" applyBorder="1" applyProtection="1"/>
    <xf numFmtId="3" fontId="9" fillId="2" borderId="2" xfId="1" applyNumberFormat="1" applyFont="1" applyFill="1" applyBorder="1" applyProtection="1"/>
    <xf numFmtId="166" fontId="10" fillId="2" borderId="24" xfId="1" applyNumberFormat="1" applyFont="1" applyFill="1" applyBorder="1" applyProtection="1"/>
    <xf numFmtId="167" fontId="9" fillId="0" borderId="0" xfId="2" applyNumberFormat="1" applyFont="1" applyBorder="1" applyAlignment="1" applyProtection="1">
      <alignment horizontal="left" indent="1"/>
    </xf>
    <xf numFmtId="0" fontId="9" fillId="0" borderId="0" xfId="0" applyFont="1" applyProtection="1">
      <protection locked="0"/>
    </xf>
    <xf numFmtId="0" fontId="9" fillId="0" borderId="23" xfId="0" applyFont="1" applyBorder="1"/>
    <xf numFmtId="0" fontId="9" fillId="0" borderId="1" xfId="0" applyFont="1" applyBorder="1" applyAlignment="1" applyProtection="1">
      <alignment horizontal="left" vertical="center"/>
      <protection locked="0"/>
    </xf>
    <xf numFmtId="0" fontId="12" fillId="11" borderId="23" xfId="0" applyFont="1" applyFill="1" applyBorder="1" applyAlignment="1">
      <alignment horizontal="left" vertical="top" wrapText="1" indent="1"/>
    </xf>
    <xf numFmtId="0" fontId="12" fillId="11" borderId="2" xfId="0" applyFont="1" applyFill="1" applyBorder="1" applyAlignment="1">
      <alignment horizontal="left" vertical="top" wrapText="1" indent="1"/>
    </xf>
    <xf numFmtId="0" fontId="10" fillId="0" borderId="0" xfId="0" quotePrefix="1" applyFont="1" applyAlignment="1">
      <alignment horizontal="right"/>
    </xf>
    <xf numFmtId="0" fontId="9" fillId="0" borderId="5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12" fillId="0" borderId="0" xfId="4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11" borderId="1" xfId="0" applyFont="1" applyFill="1" applyBorder="1" applyAlignment="1">
      <alignment horizontal="left" vertical="top" wrapText="1" indent="1"/>
    </xf>
    <xf numFmtId="0" fontId="12" fillId="11" borderId="1" xfId="0" applyFont="1" applyFill="1" applyBorder="1" applyAlignment="1">
      <alignment vertical="top" wrapText="1"/>
    </xf>
    <xf numFmtId="3" fontId="9" fillId="3" borderId="1" xfId="0" applyNumberFormat="1" applyFont="1" applyFill="1" applyBorder="1"/>
    <xf numFmtId="3" fontId="10" fillId="5" borderId="0" xfId="1" applyNumberFormat="1" applyFont="1" applyFill="1" applyBorder="1" applyProtection="1"/>
    <xf numFmtId="9" fontId="9" fillId="0" borderId="0" xfId="1" applyNumberFormat="1" applyFont="1" applyFill="1"/>
    <xf numFmtId="9" fontId="9" fillId="0" borderId="0" xfId="2" applyFont="1" applyFill="1"/>
    <xf numFmtId="164" fontId="9" fillId="0" borderId="0" xfId="1" applyNumberFormat="1" applyFont="1" applyFill="1"/>
    <xf numFmtId="166" fontId="9" fillId="0" borderId="0" xfId="1" applyNumberFormat="1" applyFont="1" applyFill="1"/>
    <xf numFmtId="0" fontId="12" fillId="11" borderId="5" xfId="0" applyFont="1" applyFill="1" applyBorder="1" applyAlignment="1">
      <alignment horizontal="left" vertical="top" wrapText="1" indent="1"/>
    </xf>
    <xf numFmtId="0" fontId="9" fillId="0" borderId="0" xfId="0" quotePrefix="1" applyFont="1" applyAlignment="1">
      <alignment horizontal="left"/>
    </xf>
    <xf numFmtId="1" fontId="9" fillId="3" borderId="1" xfId="1" applyNumberFormat="1" applyFont="1" applyFill="1" applyBorder="1" applyProtection="1"/>
    <xf numFmtId="0" fontId="5" fillId="6" borderId="20" xfId="3" applyFont="1" applyFill="1" applyBorder="1" applyAlignment="1">
      <alignment horizontal="center" vertical="center" wrapText="1"/>
    </xf>
    <xf numFmtId="0" fontId="5" fillId="6" borderId="21" xfId="3" applyFont="1" applyFill="1" applyBorder="1" applyAlignment="1">
      <alignment horizontal="center" vertical="center" wrapText="1"/>
    </xf>
    <xf numFmtId="0" fontId="3" fillId="6" borderId="13" xfId="3" applyFont="1" applyFill="1" applyBorder="1" applyAlignment="1">
      <alignment horizontal="left" vertical="center" wrapText="1" indent="1"/>
    </xf>
    <xf numFmtId="0" fontId="3" fillId="6" borderId="11" xfId="3" applyFont="1" applyFill="1" applyBorder="1" applyAlignment="1">
      <alignment horizontal="left" vertical="center" wrapText="1" indent="1"/>
    </xf>
    <xf numFmtId="0" fontId="3" fillId="6" borderId="16" xfId="3" applyFont="1" applyFill="1" applyBorder="1" applyAlignment="1">
      <alignment horizontal="left" vertical="center"/>
    </xf>
    <xf numFmtId="0" fontId="3" fillId="6" borderId="17" xfId="3" applyFont="1" applyFill="1" applyBorder="1" applyAlignment="1">
      <alignment horizontal="left" vertical="center"/>
    </xf>
    <xf numFmtId="0" fontId="3" fillId="6" borderId="15" xfId="3" applyFont="1" applyFill="1" applyBorder="1" applyAlignment="1">
      <alignment horizontal="left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20" xfId="3" quotePrefix="1" applyFont="1" applyBorder="1" applyAlignment="1">
      <alignment horizontal="center" vertical="center" wrapText="1"/>
    </xf>
    <xf numFmtId="0" fontId="5" fillId="0" borderId="21" xfId="3" quotePrefix="1" applyFont="1" applyBorder="1" applyAlignment="1">
      <alignment horizontal="center" vertical="center" wrapText="1"/>
    </xf>
    <xf numFmtId="0" fontId="5" fillId="0" borderId="20" xfId="3" quotePrefix="1" applyFont="1" applyBorder="1" applyAlignment="1">
      <alignment horizontal="center" vertical="top" wrapText="1"/>
    </xf>
    <xf numFmtId="0" fontId="5" fillId="0" borderId="21" xfId="3" quotePrefix="1" applyFont="1" applyBorder="1" applyAlignment="1">
      <alignment horizontal="center" vertical="top" wrapText="1"/>
    </xf>
    <xf numFmtId="0" fontId="3" fillId="0" borderId="13" xfId="3" applyFont="1" applyBorder="1" applyAlignment="1">
      <alignment horizontal="left" vertical="center" wrapText="1" indent="1"/>
    </xf>
    <xf numFmtId="0" fontId="3" fillId="0" borderId="12" xfId="3" applyFont="1" applyBorder="1" applyAlignment="1">
      <alignment horizontal="left" vertical="center" wrapText="1" indent="1"/>
    </xf>
    <xf numFmtId="0" fontId="5" fillId="7" borderId="20" xfId="3" quotePrefix="1" applyFont="1" applyFill="1" applyBorder="1" applyAlignment="1">
      <alignment horizontal="center" vertical="center" wrapText="1"/>
    </xf>
    <xf numFmtId="0" fontId="5" fillId="7" borderId="21" xfId="3" quotePrefix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25" fillId="10" borderId="23" xfId="0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10" borderId="3" xfId="0" applyFont="1" applyFill="1" applyBorder="1" applyAlignment="1">
      <alignment horizontal="left"/>
    </xf>
    <xf numFmtId="0" fontId="9" fillId="11" borderId="23" xfId="0" applyFont="1" applyFill="1" applyBorder="1" applyAlignment="1">
      <alignment horizontal="left" vertical="center" wrapText="1" indent="1"/>
    </xf>
    <xf numFmtId="0" fontId="9" fillId="11" borderId="1" xfId="0" applyFont="1" applyFill="1" applyBorder="1" applyAlignment="1">
      <alignment horizontal="left" vertical="center" wrapText="1" indent="1"/>
    </xf>
    <xf numFmtId="0" fontId="9" fillId="11" borderId="2" xfId="0" applyFont="1" applyFill="1" applyBorder="1" applyAlignment="1">
      <alignment horizontal="left" vertical="center" wrapText="1" indent="1"/>
    </xf>
    <xf numFmtId="0" fontId="9" fillId="11" borderId="23" xfId="0" applyFont="1" applyFill="1" applyBorder="1" applyAlignment="1">
      <alignment horizontal="left" vertical="center" indent="1"/>
    </xf>
    <xf numFmtId="0" fontId="9" fillId="11" borderId="2" xfId="0" applyFont="1" applyFill="1" applyBorder="1" applyAlignment="1">
      <alignment horizontal="left" vertical="center" indent="1"/>
    </xf>
    <xf numFmtId="0" fontId="12" fillId="11" borderId="23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11" borderId="2" xfId="0" applyFont="1" applyFill="1" applyBorder="1" applyAlignment="1">
      <alignment horizontal="left" vertical="center" wrapText="1" indent="1"/>
    </xf>
    <xf numFmtId="0" fontId="26" fillId="10" borderId="22" xfId="0" applyFont="1" applyFill="1" applyBorder="1" applyAlignment="1">
      <alignment horizontal="left" vertical="center"/>
    </xf>
    <xf numFmtId="0" fontId="26" fillId="10" borderId="4" xfId="0" applyFont="1" applyFill="1" applyBorder="1" applyAlignment="1">
      <alignment horizontal="left" vertical="center"/>
    </xf>
    <xf numFmtId="0" fontId="26" fillId="10" borderId="19" xfId="0" applyFont="1" applyFill="1" applyBorder="1" applyAlignment="1">
      <alignment horizontal="left" vertical="center"/>
    </xf>
    <xf numFmtId="0" fontId="26" fillId="10" borderId="8" xfId="0" applyFont="1" applyFill="1" applyBorder="1" applyAlignment="1">
      <alignment horizontal="left" vertical="center"/>
    </xf>
    <xf numFmtId="0" fontId="26" fillId="10" borderId="3" xfId="0" applyFont="1" applyFill="1" applyBorder="1" applyAlignment="1">
      <alignment horizontal="left" vertical="center"/>
    </xf>
    <xf numFmtId="0" fontId="26" fillId="10" borderId="9" xfId="0" applyFont="1" applyFill="1" applyBorder="1" applyAlignment="1">
      <alignment horizontal="left" vertical="center"/>
    </xf>
    <xf numFmtId="0" fontId="26" fillId="10" borderId="8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left"/>
    </xf>
    <xf numFmtId="0" fontId="12" fillId="11" borderId="23" xfId="0" applyFont="1" applyFill="1" applyBorder="1" applyAlignment="1">
      <alignment horizontal="left" vertical="center" indent="1"/>
    </xf>
    <xf numFmtId="0" fontId="12" fillId="11" borderId="2" xfId="0" applyFont="1" applyFill="1" applyBorder="1" applyAlignment="1">
      <alignment horizontal="left" vertical="center" indent="1"/>
    </xf>
    <xf numFmtId="0" fontId="9" fillId="11" borderId="1" xfId="0" applyFont="1" applyFill="1" applyBorder="1" applyAlignment="1">
      <alignment horizontal="left" vertical="center" indent="1"/>
    </xf>
    <xf numFmtId="0" fontId="10" fillId="10" borderId="3" xfId="0" applyFont="1" applyFill="1" applyBorder="1" applyAlignment="1">
      <alignment horizontal="left" vertical="top"/>
    </xf>
    <xf numFmtId="0" fontId="10" fillId="10" borderId="9" xfId="0" applyFont="1" applyFill="1" applyBorder="1" applyAlignment="1">
      <alignment horizontal="left" vertical="top"/>
    </xf>
    <xf numFmtId="0" fontId="12" fillId="11" borderId="1" xfId="0" applyFont="1" applyFill="1" applyBorder="1" applyAlignment="1">
      <alignment horizontal="left" vertical="center" indent="1"/>
    </xf>
    <xf numFmtId="0" fontId="9" fillId="0" borderId="1" xfId="0" applyFont="1" applyBorder="1" applyAlignment="1" applyProtection="1">
      <alignment horizontal="left" vertical="center" wrapText="1"/>
      <protection locked="0"/>
    </xf>
  </cellXfs>
  <cellStyles count="5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Standard 3" xfId="4" xr:uid="{00000000-0005-0000-0000-000004000000}"/>
  </cellStyles>
  <dxfs count="30">
    <dxf>
      <font>
        <color auto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 patternType="gray0625">
          <bgColor theme="0" tint="-4.9989318521683403E-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 patternType="gray0625">
          <bgColor theme="0" tint="-4.9989318521683403E-2"/>
        </patternFill>
      </fill>
    </dxf>
  </dxfs>
  <tableStyles count="0" defaultTableStyle="TableStyleMedium2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72</xdr:row>
      <xdr:rowOff>23813</xdr:rowOff>
    </xdr:from>
    <xdr:to>
      <xdr:col>7</xdr:col>
      <xdr:colOff>560069</xdr:colOff>
      <xdr:row>74</xdr:row>
      <xdr:rowOff>140759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6B9C2E-059B-4E84-B482-3802BB42B801}"/>
            </a:ext>
          </a:extLst>
        </xdr:cNvPr>
        <xdr:cNvSpPr/>
      </xdr:nvSpPr>
      <xdr:spPr>
        <a:xfrm>
          <a:off x="6732905" y="13313093"/>
          <a:ext cx="258444" cy="46746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301625</xdr:colOff>
      <xdr:row>72</xdr:row>
      <xdr:rowOff>23813</xdr:rowOff>
    </xdr:from>
    <xdr:to>
      <xdr:col>7</xdr:col>
      <xdr:colOff>560069</xdr:colOff>
      <xdr:row>74</xdr:row>
      <xdr:rowOff>140759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4647261A-28E5-4DA6-9AFC-F600415EC1D6}"/>
            </a:ext>
          </a:extLst>
        </xdr:cNvPr>
        <xdr:cNvSpPr/>
      </xdr:nvSpPr>
      <xdr:spPr>
        <a:xfrm>
          <a:off x="6559550" y="13558838"/>
          <a:ext cx="258444" cy="45984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72</xdr:row>
      <xdr:rowOff>23813</xdr:rowOff>
    </xdr:from>
    <xdr:to>
      <xdr:col>7</xdr:col>
      <xdr:colOff>560069</xdr:colOff>
      <xdr:row>74</xdr:row>
      <xdr:rowOff>140759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1B5C4C0A-A5FA-4D43-A3A4-05C9FB8D539B}"/>
            </a:ext>
          </a:extLst>
        </xdr:cNvPr>
        <xdr:cNvSpPr/>
      </xdr:nvSpPr>
      <xdr:spPr>
        <a:xfrm>
          <a:off x="6732905" y="12962573"/>
          <a:ext cx="258444" cy="46746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="60" zoomScaleNormal="60" workbookViewId="0">
      <selection activeCell="H10" sqref="H10:I10"/>
    </sheetView>
    <sheetView topLeftCell="A3" zoomScale="60" zoomScaleNormal="60" workbookViewId="1">
      <selection activeCell="G6" sqref="G6"/>
    </sheetView>
  </sheetViews>
  <sheetFormatPr baseColWidth="10" defaultColWidth="12.42578125" defaultRowHeight="21" x14ac:dyDescent="0.2"/>
  <cols>
    <col min="1" max="1" width="29.42578125" style="24" customWidth="1"/>
    <col min="2" max="2" width="6.42578125" style="5" customWidth="1"/>
    <col min="3" max="3" width="37.42578125" style="1" customWidth="1"/>
    <col min="4" max="4" width="21" style="24" customWidth="1"/>
    <col min="5" max="5" width="16.5703125" style="5" customWidth="1"/>
    <col min="6" max="6" width="64.140625" style="24" customWidth="1"/>
    <col min="7" max="7" width="130.5703125" style="24" customWidth="1"/>
    <col min="8" max="8" width="14.42578125" style="5" customWidth="1"/>
    <col min="9" max="16384" width="12.42578125" style="1"/>
  </cols>
  <sheetData>
    <row r="1" spans="1:9" ht="42" customHeight="1" thickBot="1" x14ac:dyDescent="0.25">
      <c r="A1" s="185" t="s">
        <v>0</v>
      </c>
      <c r="B1" s="187" t="s">
        <v>1</v>
      </c>
      <c r="C1" s="188"/>
      <c r="D1" s="189"/>
      <c r="E1" s="185" t="s">
        <v>2</v>
      </c>
      <c r="F1" s="185" t="s">
        <v>3</v>
      </c>
      <c r="G1" s="185" t="s">
        <v>4</v>
      </c>
      <c r="H1" s="183" t="s">
        <v>5</v>
      </c>
      <c r="I1" s="184"/>
    </row>
    <row r="2" spans="1:9" ht="66" customHeight="1" thickBot="1" x14ac:dyDescent="0.25">
      <c r="A2" s="186"/>
      <c r="B2" s="6" t="s">
        <v>6</v>
      </c>
      <c r="C2" s="27" t="s">
        <v>7</v>
      </c>
      <c r="D2" s="27" t="s">
        <v>8</v>
      </c>
      <c r="E2" s="186"/>
      <c r="F2" s="186"/>
      <c r="G2" s="186"/>
      <c r="H2" s="22" t="s">
        <v>9</v>
      </c>
      <c r="I2" s="22" t="s">
        <v>10</v>
      </c>
    </row>
    <row r="3" spans="1:9" ht="90.6" customHeight="1" thickBot="1" x14ac:dyDescent="0.25">
      <c r="A3" s="196" t="s">
        <v>11</v>
      </c>
      <c r="B3" s="2">
        <v>1</v>
      </c>
      <c r="C3" s="28" t="s">
        <v>12</v>
      </c>
      <c r="D3" s="25" t="s">
        <v>13</v>
      </c>
      <c r="E3" s="3" t="s">
        <v>14</v>
      </c>
      <c r="F3" s="25" t="s">
        <v>15</v>
      </c>
      <c r="G3" s="26" t="s">
        <v>16</v>
      </c>
      <c r="H3" s="4" t="s">
        <v>17</v>
      </c>
      <c r="I3" s="23" t="s">
        <v>18</v>
      </c>
    </row>
    <row r="4" spans="1:9" ht="176.45" customHeight="1" thickBot="1" x14ac:dyDescent="0.25">
      <c r="A4" s="197"/>
      <c r="B4" s="2">
        <v>2</v>
      </c>
      <c r="C4" s="28" t="s">
        <v>19</v>
      </c>
      <c r="D4" s="25" t="s">
        <v>13</v>
      </c>
      <c r="E4" s="3" t="s">
        <v>14</v>
      </c>
      <c r="F4" s="25" t="s">
        <v>20</v>
      </c>
      <c r="G4" s="26" t="s">
        <v>21</v>
      </c>
      <c r="H4" s="3" t="s">
        <v>22</v>
      </c>
      <c r="I4" s="23" t="s">
        <v>18</v>
      </c>
    </row>
    <row r="5" spans="1:9" ht="116.45" customHeight="1" thickBot="1" x14ac:dyDescent="0.25">
      <c r="A5" s="197"/>
      <c r="B5" s="2">
        <v>3</v>
      </c>
      <c r="C5" s="28" t="s">
        <v>23</v>
      </c>
      <c r="D5" s="25" t="s">
        <v>13</v>
      </c>
      <c r="E5" s="3" t="s">
        <v>14</v>
      </c>
      <c r="F5" s="25" t="s">
        <v>24</v>
      </c>
      <c r="G5" s="26" t="s">
        <v>25</v>
      </c>
      <c r="H5" s="3" t="s">
        <v>26</v>
      </c>
      <c r="I5" s="23" t="s">
        <v>18</v>
      </c>
    </row>
    <row r="6" spans="1:9" ht="94.15" customHeight="1" thickBot="1" x14ac:dyDescent="0.25">
      <c r="A6" s="196" t="s">
        <v>27</v>
      </c>
      <c r="B6" s="2">
        <v>4</v>
      </c>
      <c r="C6" s="28" t="s">
        <v>175</v>
      </c>
      <c r="D6" s="25" t="s">
        <v>28</v>
      </c>
      <c r="E6" s="3" t="s">
        <v>29</v>
      </c>
      <c r="F6" s="25" t="s">
        <v>179</v>
      </c>
      <c r="G6" s="26" t="s">
        <v>176</v>
      </c>
      <c r="H6" s="194" t="s">
        <v>177</v>
      </c>
      <c r="I6" s="195"/>
    </row>
    <row r="7" spans="1:9" ht="72" customHeight="1" thickBot="1" x14ac:dyDescent="0.25">
      <c r="A7" s="197"/>
      <c r="B7" s="2">
        <v>5</v>
      </c>
      <c r="C7" s="29" t="s">
        <v>178</v>
      </c>
      <c r="D7" s="25" t="s">
        <v>28</v>
      </c>
      <c r="E7" s="3" t="s">
        <v>29</v>
      </c>
      <c r="F7" s="140" t="s">
        <v>30</v>
      </c>
      <c r="G7" s="26" t="s">
        <v>31</v>
      </c>
      <c r="H7" s="198" t="s">
        <v>32</v>
      </c>
      <c r="I7" s="199"/>
    </row>
    <row r="8" spans="1:9" ht="72.599999999999994" customHeight="1" thickBot="1" x14ac:dyDescent="0.25">
      <c r="A8" s="197"/>
      <c r="B8" s="2">
        <v>6</v>
      </c>
      <c r="C8" s="29" t="s">
        <v>33</v>
      </c>
      <c r="D8" s="25" t="s">
        <v>28</v>
      </c>
      <c r="E8" s="3" t="s">
        <v>29</v>
      </c>
      <c r="F8" s="140" t="s">
        <v>34</v>
      </c>
      <c r="G8" s="26" t="s">
        <v>35</v>
      </c>
      <c r="H8" s="198" t="s">
        <v>36</v>
      </c>
      <c r="I8" s="199"/>
    </row>
    <row r="9" spans="1:9" ht="70.150000000000006" customHeight="1" thickBot="1" x14ac:dyDescent="0.25">
      <c r="A9" s="197"/>
      <c r="B9" s="2">
        <v>7</v>
      </c>
      <c r="C9" s="118" t="s">
        <v>37</v>
      </c>
      <c r="D9" s="25" t="s">
        <v>28</v>
      </c>
      <c r="E9" s="3" t="s">
        <v>29</v>
      </c>
      <c r="F9" s="143" t="s">
        <v>38</v>
      </c>
      <c r="G9" s="26" t="s">
        <v>39</v>
      </c>
      <c r="H9" s="194" t="s">
        <v>40</v>
      </c>
      <c r="I9" s="195"/>
    </row>
    <row r="10" spans="1:9" ht="69.599999999999994" customHeight="1" thickBot="1" x14ac:dyDescent="0.25">
      <c r="A10" s="197"/>
      <c r="B10" s="2">
        <v>8</v>
      </c>
      <c r="C10" s="28" t="s">
        <v>41</v>
      </c>
      <c r="D10" s="25" t="s">
        <v>28</v>
      </c>
      <c r="E10" s="141" t="s">
        <v>29</v>
      </c>
      <c r="F10" s="26" t="s">
        <v>42</v>
      </c>
      <c r="G10" s="142" t="s">
        <v>43</v>
      </c>
      <c r="H10" s="198" t="s">
        <v>36</v>
      </c>
      <c r="I10" s="199"/>
    </row>
    <row r="11" spans="1:9" ht="90" customHeight="1" thickBot="1" x14ac:dyDescent="0.25">
      <c r="A11" s="190" t="s">
        <v>44</v>
      </c>
      <c r="B11" s="2">
        <v>9</v>
      </c>
      <c r="C11" s="28" t="s">
        <v>45</v>
      </c>
      <c r="D11" s="25" t="s">
        <v>13</v>
      </c>
      <c r="E11" s="3" t="s">
        <v>14</v>
      </c>
      <c r="F11" s="26" t="s">
        <v>46</v>
      </c>
      <c r="G11" s="26" t="s">
        <v>47</v>
      </c>
      <c r="H11" s="194" t="s">
        <v>48</v>
      </c>
      <c r="I11" s="195"/>
    </row>
    <row r="12" spans="1:9" ht="88.15" customHeight="1" thickBot="1" x14ac:dyDescent="0.25">
      <c r="A12" s="190"/>
      <c r="B12" s="2">
        <v>10</v>
      </c>
      <c r="C12" s="28" t="s">
        <v>49</v>
      </c>
      <c r="D12" s="25" t="s">
        <v>13</v>
      </c>
      <c r="E12" s="3" t="s">
        <v>29</v>
      </c>
      <c r="F12" s="25" t="s">
        <v>50</v>
      </c>
      <c r="G12" s="26" t="s">
        <v>51</v>
      </c>
      <c r="H12" s="194" t="s">
        <v>48</v>
      </c>
      <c r="I12" s="195"/>
    </row>
    <row r="13" spans="1:9" ht="84.6" customHeight="1" thickBot="1" x14ac:dyDescent="0.25">
      <c r="A13" s="191"/>
      <c r="B13" s="2">
        <v>11</v>
      </c>
      <c r="C13" s="28" t="s">
        <v>52</v>
      </c>
      <c r="D13" s="25" t="s">
        <v>13</v>
      </c>
      <c r="E13" s="3" t="s">
        <v>14</v>
      </c>
      <c r="F13" s="25" t="s">
        <v>53</v>
      </c>
      <c r="G13" s="26" t="s">
        <v>54</v>
      </c>
      <c r="H13" s="192" t="s">
        <v>18</v>
      </c>
      <c r="I13" s="193"/>
    </row>
    <row r="14" spans="1:9" ht="68.45" customHeight="1" x14ac:dyDescent="0.2">
      <c r="A14" s="1"/>
    </row>
  </sheetData>
  <sheetProtection algorithmName="SHA-512" hashValue="bOchKsU+9Tn/USwvmR/l10AqWP05MTjolddaIb6cQPpo/pKESie9d1vts3/snhvar0p94r/7JwPFqm6bF1jJCQ==" saltValue="gVgXN3r82iSSYdQgeO6Cbg==" spinCount="100000" sheet="1" selectLockedCells="1" selectUnlockedCells="1"/>
  <mergeCells count="17">
    <mergeCell ref="A11:A13"/>
    <mergeCell ref="H13:I13"/>
    <mergeCell ref="H11:I11"/>
    <mergeCell ref="H12:I12"/>
    <mergeCell ref="A3:A5"/>
    <mergeCell ref="A6:A10"/>
    <mergeCell ref="H6:I6"/>
    <mergeCell ref="H7:I7"/>
    <mergeCell ref="H8:I8"/>
    <mergeCell ref="H9:I9"/>
    <mergeCell ref="H10:I10"/>
    <mergeCell ref="H1:I1"/>
    <mergeCell ref="A1:A2"/>
    <mergeCell ref="B1:D1"/>
    <mergeCell ref="E1:E2"/>
    <mergeCell ref="F1:F2"/>
    <mergeCell ref="G1:G2"/>
  </mergeCells>
  <printOptions gridLines="1"/>
  <pageMargins left="0.39370078740157483" right="0.39370078740157483" top="1.1811023622047245" bottom="0" header="0.59055118110236227" footer="0"/>
  <pageSetup paperSize="9" scale="42" orientation="landscape" r:id="rId1"/>
  <headerFooter>
    <oddHeader xml:space="preserve">&amp;L&amp;"-,Fett"&amp;22Assessment criteria for applications to the MPK (trade fairs)
</oddHeader>
    <oddFooter>&amp;L&amp;F \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1"/>
  <sheetViews>
    <sheetView showZeros="0" zoomScale="90" zoomScaleNormal="90" workbookViewId="0">
      <selection activeCell="G12" sqref="G12"/>
    </sheetView>
    <sheetView tabSelected="1" topLeftCell="A2" workbookViewId="1">
      <selection activeCell="D34" sqref="D34"/>
    </sheetView>
  </sheetViews>
  <sheetFormatPr baseColWidth="10" defaultColWidth="11.5703125" defaultRowHeight="14.25" x14ac:dyDescent="0.2"/>
  <cols>
    <col min="1" max="1" width="3.5703125" style="7" customWidth="1"/>
    <col min="2" max="2" width="5.5703125" style="7" customWidth="1"/>
    <col min="3" max="3" width="4" style="7" customWidth="1"/>
    <col min="4" max="4" width="44" style="7" customWidth="1"/>
    <col min="5" max="5" width="11.5703125" style="7"/>
    <col min="6" max="6" width="12.5703125" style="7" bestFit="1" customWidth="1"/>
    <col min="7" max="7" width="12.5703125" style="7" customWidth="1"/>
    <col min="8" max="8" width="12" style="7" bestFit="1" customWidth="1"/>
    <col min="9" max="9" width="13.140625" style="93" customWidth="1"/>
    <col min="10" max="10" width="152.140625" style="7" customWidth="1"/>
    <col min="11" max="11" width="116.28515625" style="7" customWidth="1"/>
    <col min="12" max="16384" width="11.5703125" style="7"/>
  </cols>
  <sheetData>
    <row r="1" spans="1:14" ht="20.45" customHeight="1" x14ac:dyDescent="0.2">
      <c r="A1" s="218" t="s">
        <v>55</v>
      </c>
      <c r="B1" s="219"/>
      <c r="C1" s="219"/>
      <c r="D1" s="219"/>
      <c r="E1" s="220"/>
      <c r="F1" s="224" t="s">
        <v>56</v>
      </c>
      <c r="G1" s="225"/>
      <c r="H1" s="226"/>
      <c r="I1" s="92"/>
      <c r="J1" s="89" t="s">
        <v>57</v>
      </c>
      <c r="K1" s="201" t="s">
        <v>58</v>
      </c>
    </row>
    <row r="2" spans="1:14" ht="27.6" customHeight="1" x14ac:dyDescent="0.25">
      <c r="A2" s="221"/>
      <c r="B2" s="222"/>
      <c r="C2" s="222"/>
      <c r="D2" s="222"/>
      <c r="E2" s="223"/>
      <c r="F2" s="204" t="s">
        <v>59</v>
      </c>
      <c r="G2" s="206" t="s">
        <v>60</v>
      </c>
      <c r="H2" s="206" t="s">
        <v>61</v>
      </c>
      <c r="I2" s="92"/>
      <c r="J2" s="90"/>
      <c r="K2" s="202"/>
      <c r="L2" s="9"/>
    </row>
    <row r="3" spans="1:14" ht="13.9" customHeight="1" x14ac:dyDescent="0.25">
      <c r="A3" s="209" t="s">
        <v>62</v>
      </c>
      <c r="B3" s="209"/>
      <c r="C3" s="209"/>
      <c r="D3" s="209"/>
      <c r="E3" s="209"/>
      <c r="F3" s="205"/>
      <c r="G3" s="207"/>
      <c r="H3" s="207"/>
      <c r="I3" s="92"/>
      <c r="J3" s="91"/>
      <c r="K3" s="203"/>
    </row>
    <row r="4" spans="1:14" ht="13.9" customHeight="1" x14ac:dyDescent="0.25">
      <c r="C4" s="7" t="s">
        <v>162</v>
      </c>
      <c r="I4" s="92"/>
      <c r="J4" s="162"/>
      <c r="K4" s="39"/>
    </row>
    <row r="5" spans="1:14" ht="14.25" customHeight="1" x14ac:dyDescent="0.25">
      <c r="C5" s="55"/>
      <c r="D5" s="7" t="s">
        <v>164</v>
      </c>
      <c r="F5" s="144">
        <v>0</v>
      </c>
      <c r="G5" s="30"/>
      <c r="H5" s="31"/>
      <c r="I5" s="92"/>
      <c r="J5" s="164" t="s">
        <v>181</v>
      </c>
      <c r="K5" s="168"/>
    </row>
    <row r="6" spans="1:14" ht="14.25" customHeight="1" x14ac:dyDescent="0.25">
      <c r="C6" s="166" t="s">
        <v>156</v>
      </c>
      <c r="F6" s="30"/>
      <c r="G6" s="30"/>
      <c r="H6" s="31"/>
      <c r="I6" s="92"/>
      <c r="J6" s="173" t="s">
        <v>171</v>
      </c>
      <c r="K6" s="167"/>
    </row>
    <row r="7" spans="1:14" ht="15" x14ac:dyDescent="0.25">
      <c r="C7" s="55"/>
      <c r="D7" s="7" t="s">
        <v>158</v>
      </c>
      <c r="F7" s="144"/>
      <c r="G7" s="30"/>
      <c r="H7" s="31"/>
      <c r="I7" s="92"/>
      <c r="J7" s="172" t="s">
        <v>165</v>
      </c>
      <c r="K7" s="167" t="s">
        <v>148</v>
      </c>
    </row>
    <row r="8" spans="1:14" x14ac:dyDescent="0.2">
      <c r="C8" s="55"/>
      <c r="D8" s="7" t="s">
        <v>157</v>
      </c>
      <c r="E8" s="7" t="s">
        <v>155</v>
      </c>
      <c r="F8" s="135"/>
      <c r="G8" s="30"/>
      <c r="H8" s="31"/>
      <c r="I8" s="92"/>
      <c r="J8" s="172" t="s">
        <v>169</v>
      </c>
      <c r="K8" s="167" t="s">
        <v>149</v>
      </c>
    </row>
    <row r="9" spans="1:14" x14ac:dyDescent="0.2">
      <c r="C9" s="55"/>
      <c r="D9" s="7" t="s">
        <v>163</v>
      </c>
      <c r="F9" s="145">
        <f>F7*F8</f>
        <v>0</v>
      </c>
      <c r="G9" s="30"/>
      <c r="H9" s="31"/>
      <c r="I9" s="92"/>
      <c r="J9" s="165" t="s">
        <v>160</v>
      </c>
      <c r="K9" s="167"/>
    </row>
    <row r="10" spans="1:14" x14ac:dyDescent="0.2">
      <c r="C10" s="7" t="s">
        <v>167</v>
      </c>
      <c r="E10" s="7" t="s">
        <v>184</v>
      </c>
      <c r="F10" s="144"/>
      <c r="G10" s="30"/>
      <c r="H10" s="31"/>
      <c r="I10" s="92"/>
      <c r="J10" s="169"/>
      <c r="K10" s="167"/>
    </row>
    <row r="11" spans="1:14" x14ac:dyDescent="0.2">
      <c r="C11" s="45" t="s">
        <v>166</v>
      </c>
      <c r="E11" s="46" t="s">
        <v>64</v>
      </c>
      <c r="F11" s="145">
        <f>8*F10</f>
        <v>0</v>
      </c>
      <c r="G11" s="30"/>
      <c r="H11" s="31"/>
      <c r="I11" s="92"/>
      <c r="J11" s="169"/>
      <c r="K11" s="167"/>
    </row>
    <row r="12" spans="1:14" x14ac:dyDescent="0.2">
      <c r="C12" s="45" t="s">
        <v>65</v>
      </c>
      <c r="E12" s="46" t="s">
        <v>66</v>
      </c>
      <c r="F12" s="144">
        <v>0</v>
      </c>
      <c r="G12" s="30"/>
      <c r="H12" s="31"/>
      <c r="I12" s="127"/>
      <c r="J12" s="170"/>
      <c r="K12" s="208" t="s">
        <v>150</v>
      </c>
    </row>
    <row r="13" spans="1:14" x14ac:dyDescent="0.2">
      <c r="C13" s="45" t="s">
        <v>67</v>
      </c>
      <c r="E13" s="46" t="s">
        <v>68</v>
      </c>
      <c r="F13" s="144">
        <v>0</v>
      </c>
      <c r="G13" s="30"/>
      <c r="H13" s="31"/>
      <c r="I13" s="92"/>
      <c r="J13" s="171" t="s">
        <v>69</v>
      </c>
      <c r="K13" s="208"/>
    </row>
    <row r="14" spans="1:14" s="14" customFormat="1" x14ac:dyDescent="0.2">
      <c r="C14" s="75"/>
      <c r="E14" s="76"/>
      <c r="F14" s="77"/>
      <c r="G14" s="78"/>
      <c r="H14" s="79"/>
      <c r="I14" s="92"/>
      <c r="J14" s="108"/>
      <c r="K14" s="41"/>
    </row>
    <row r="15" spans="1:14" ht="15" x14ac:dyDescent="0.25">
      <c r="A15" s="209" t="s">
        <v>70</v>
      </c>
      <c r="B15" s="209"/>
      <c r="C15" s="209"/>
      <c r="D15" s="209"/>
      <c r="E15" s="227"/>
      <c r="F15" s="158">
        <f>F17+F27+F33+F38+F43</f>
        <v>0</v>
      </c>
      <c r="G15" s="19"/>
      <c r="H15" s="18"/>
      <c r="I15" s="131" t="e">
        <f>I17+I27+I33+I38+I43</f>
        <v>#DIV/0!</v>
      </c>
      <c r="J15" s="109"/>
      <c r="K15" s="40"/>
      <c r="N15" s="10"/>
    </row>
    <row r="16" spans="1:14" ht="15" x14ac:dyDescent="0.25">
      <c r="A16" s="9"/>
      <c r="F16" s="80"/>
      <c r="G16" s="81"/>
      <c r="H16" s="80"/>
      <c r="I16" s="92"/>
      <c r="J16" s="104"/>
      <c r="K16" s="40"/>
    </row>
    <row r="17" spans="2:11" ht="15" x14ac:dyDescent="0.25">
      <c r="B17" s="47" t="s">
        <v>71</v>
      </c>
      <c r="C17" s="48"/>
      <c r="D17" s="48"/>
      <c r="E17" s="48"/>
      <c r="F17" s="151">
        <f>F18+H17</f>
        <v>0</v>
      </c>
      <c r="G17" s="31"/>
      <c r="H17" s="145">
        <f>SUM(H22:H25)</f>
        <v>0</v>
      </c>
      <c r="I17" s="92" t="e">
        <f>F17/$F$15</f>
        <v>#DIV/0!</v>
      </c>
      <c r="J17" s="110" t="s">
        <v>72</v>
      </c>
      <c r="K17" s="40"/>
    </row>
    <row r="18" spans="2:11" ht="15" x14ac:dyDescent="0.25">
      <c r="C18" s="11" t="s">
        <v>73</v>
      </c>
      <c r="D18" s="50"/>
      <c r="E18" s="7" t="s">
        <v>68</v>
      </c>
      <c r="F18" s="151">
        <f>SUM(G18)*$F$11</f>
        <v>0</v>
      </c>
      <c r="G18" s="145">
        <f>SUM(G19:G21)</f>
        <v>0</v>
      </c>
      <c r="H18" s="31"/>
      <c r="I18" s="92"/>
      <c r="J18" s="215" t="s">
        <v>74</v>
      </c>
      <c r="K18" s="40"/>
    </row>
    <row r="19" spans="2:11" ht="13.9" customHeight="1" x14ac:dyDescent="0.2">
      <c r="D19" s="119"/>
      <c r="E19" s="7" t="s">
        <v>76</v>
      </c>
      <c r="F19" s="30"/>
      <c r="G19" s="144"/>
      <c r="H19" s="31"/>
      <c r="I19" s="128"/>
      <c r="J19" s="216"/>
      <c r="K19" s="200" t="s">
        <v>154</v>
      </c>
    </row>
    <row r="20" spans="2:11" x14ac:dyDescent="0.2">
      <c r="D20" s="62"/>
      <c r="E20" s="7" t="s">
        <v>76</v>
      </c>
      <c r="F20" s="30"/>
      <c r="G20" s="149"/>
      <c r="H20" s="31"/>
      <c r="I20" s="92"/>
      <c r="J20" s="216"/>
      <c r="K20" s="200"/>
    </row>
    <row r="21" spans="2:11" x14ac:dyDescent="0.2">
      <c r="D21" s="62"/>
      <c r="E21" s="7" t="s">
        <v>76</v>
      </c>
      <c r="F21" s="30"/>
      <c r="G21" s="149"/>
      <c r="H21" s="31"/>
      <c r="I21" s="92"/>
      <c r="J21" s="217"/>
      <c r="K21" s="40"/>
    </row>
    <row r="22" spans="2:11" x14ac:dyDescent="0.2">
      <c r="C22" s="7" t="s">
        <v>77</v>
      </c>
      <c r="E22" s="7" t="s">
        <v>68</v>
      </c>
      <c r="F22" s="30"/>
      <c r="G22" s="30"/>
      <c r="H22" s="149"/>
      <c r="I22" s="92" t="e">
        <f>F17/F68</f>
        <v>#DIV/0!</v>
      </c>
      <c r="J22" s="215" t="s">
        <v>78</v>
      </c>
      <c r="K22" s="40"/>
    </row>
    <row r="23" spans="2:11" x14ac:dyDescent="0.2">
      <c r="D23" s="62"/>
      <c r="F23" s="30"/>
      <c r="G23" s="30"/>
      <c r="H23" s="149"/>
      <c r="I23" s="92"/>
      <c r="J23" s="216"/>
      <c r="K23" s="163"/>
    </row>
    <row r="24" spans="2:11" x14ac:dyDescent="0.2">
      <c r="D24" s="62"/>
      <c r="F24" s="30"/>
      <c r="G24" s="30"/>
      <c r="H24" s="149"/>
      <c r="I24" s="92"/>
      <c r="J24" s="216"/>
      <c r="K24" s="163"/>
    </row>
    <row r="25" spans="2:11" x14ac:dyDescent="0.2">
      <c r="D25" s="62"/>
      <c r="F25" s="30"/>
      <c r="G25" s="64"/>
      <c r="H25" s="174"/>
      <c r="I25" s="92"/>
      <c r="J25" s="217"/>
      <c r="K25" s="163"/>
    </row>
    <row r="26" spans="2:11" x14ac:dyDescent="0.2">
      <c r="H26" s="20"/>
      <c r="I26" s="92"/>
      <c r="J26" s="104"/>
      <c r="K26" s="40"/>
    </row>
    <row r="27" spans="2:11" ht="15" x14ac:dyDescent="0.25">
      <c r="B27" s="47" t="s">
        <v>79</v>
      </c>
      <c r="C27" s="48"/>
      <c r="D27" s="48"/>
      <c r="E27" s="48"/>
      <c r="F27" s="151">
        <f>SUM(G27:H27)</f>
        <v>0</v>
      </c>
      <c r="G27" s="94">
        <f>SUM(G28:G30)</f>
        <v>0</v>
      </c>
      <c r="H27" s="94">
        <f>SUM(H28:H30)</f>
        <v>0</v>
      </c>
      <c r="I27" s="92" t="e">
        <f>F27/$F$15</f>
        <v>#DIV/0!</v>
      </c>
      <c r="J27" s="104"/>
      <c r="K27" s="40"/>
    </row>
    <row r="28" spans="2:11" ht="15" customHeight="1" x14ac:dyDescent="0.2">
      <c r="C28" s="62"/>
      <c r="D28" s="62"/>
      <c r="E28" s="66"/>
      <c r="F28" s="153">
        <f>SUM(G28:H28)</f>
        <v>0</v>
      </c>
      <c r="G28" s="147">
        <v>0</v>
      </c>
      <c r="H28" s="147"/>
      <c r="I28" s="92"/>
      <c r="J28" s="215" t="s">
        <v>80</v>
      </c>
      <c r="K28" s="163" t="s">
        <v>151</v>
      </c>
    </row>
    <row r="29" spans="2:11" x14ac:dyDescent="0.2">
      <c r="C29" s="62"/>
      <c r="D29" s="62"/>
      <c r="E29" s="66"/>
      <c r="F29" s="153">
        <f>SUM(G29:H29)</f>
        <v>0</v>
      </c>
      <c r="G29" s="147">
        <v>0</v>
      </c>
      <c r="H29" s="147"/>
      <c r="I29" s="129"/>
      <c r="J29" s="216"/>
      <c r="K29" s="163" t="s">
        <v>152</v>
      </c>
    </row>
    <row r="30" spans="2:11" x14ac:dyDescent="0.2">
      <c r="C30" s="62"/>
      <c r="D30" s="62"/>
      <c r="E30" s="66"/>
      <c r="F30" s="153">
        <f>SUM(G30:H30)</f>
        <v>0</v>
      </c>
      <c r="G30" s="147">
        <v>0</v>
      </c>
      <c r="H30" s="147"/>
      <c r="I30" s="92"/>
      <c r="J30" s="217"/>
      <c r="K30" s="163" t="s">
        <v>153</v>
      </c>
    </row>
    <row r="31" spans="2:11" x14ac:dyDescent="0.2">
      <c r="C31" s="11"/>
      <c r="F31" s="117"/>
      <c r="G31" s="74"/>
      <c r="H31" s="20"/>
      <c r="I31" s="92"/>
      <c r="J31" s="111"/>
      <c r="K31" s="40"/>
    </row>
    <row r="32" spans="2:11" x14ac:dyDescent="0.2">
      <c r="C32" s="82"/>
      <c r="F32" s="20"/>
      <c r="G32" s="74"/>
      <c r="H32" s="74"/>
      <c r="I32" s="92"/>
      <c r="J32" s="120"/>
      <c r="K32" s="40"/>
    </row>
    <row r="33" spans="2:11" ht="15" x14ac:dyDescent="0.25">
      <c r="B33" s="47" t="s">
        <v>81</v>
      </c>
      <c r="C33" s="48"/>
      <c r="D33" s="48"/>
      <c r="E33" s="48"/>
      <c r="F33" s="151">
        <f>SUM(F34:F36)</f>
        <v>0</v>
      </c>
      <c r="G33" s="30"/>
      <c r="H33" s="30"/>
      <c r="I33" s="92" t="e">
        <f>F33/$F$15</f>
        <v>#DIV/0!</v>
      </c>
      <c r="J33" s="110"/>
      <c r="K33" s="40"/>
    </row>
    <row r="34" spans="2:11" x14ac:dyDescent="0.2">
      <c r="C34" s="121" t="s">
        <v>75</v>
      </c>
      <c r="D34" s="62"/>
      <c r="F34" s="150">
        <v>0</v>
      </c>
      <c r="G34" s="30"/>
      <c r="H34" s="30"/>
      <c r="I34" s="92"/>
      <c r="J34" s="215" t="s">
        <v>82</v>
      </c>
      <c r="K34" s="40"/>
    </row>
    <row r="35" spans="2:11" x14ac:dyDescent="0.2">
      <c r="C35" s="121" t="s">
        <v>75</v>
      </c>
      <c r="D35" s="62"/>
      <c r="F35" s="150">
        <v>0</v>
      </c>
      <c r="G35" s="30"/>
      <c r="H35" s="30"/>
      <c r="I35" s="128"/>
      <c r="J35" s="216"/>
      <c r="K35" s="40"/>
    </row>
    <row r="36" spans="2:11" x14ac:dyDescent="0.2">
      <c r="C36" s="121" t="s">
        <v>83</v>
      </c>
      <c r="D36" s="62"/>
      <c r="F36" s="150">
        <v>0</v>
      </c>
      <c r="G36" s="30"/>
      <c r="H36" s="30"/>
      <c r="I36" s="92"/>
      <c r="J36" s="217"/>
      <c r="K36" s="40"/>
    </row>
    <row r="37" spans="2:11" x14ac:dyDescent="0.2">
      <c r="F37" s="152"/>
      <c r="G37" s="74"/>
      <c r="H37" s="20"/>
      <c r="I37" s="92"/>
      <c r="J37" s="104"/>
      <c r="K37" s="40"/>
    </row>
    <row r="38" spans="2:11" ht="15" x14ac:dyDescent="0.25">
      <c r="B38" s="47" t="s">
        <v>84</v>
      </c>
      <c r="C38" s="48"/>
      <c r="D38" s="48"/>
      <c r="E38" s="49" t="s">
        <v>68</v>
      </c>
      <c r="F38" s="153">
        <f>SUM(F39:F40)</f>
        <v>0</v>
      </c>
      <c r="G38" s="30"/>
      <c r="H38" s="30"/>
      <c r="I38" s="92" t="e">
        <f>F38/$F$15</f>
        <v>#DIV/0!</v>
      </c>
      <c r="J38" s="110"/>
      <c r="K38" s="40"/>
    </row>
    <row r="39" spans="2:11" ht="15" x14ac:dyDescent="0.25">
      <c r="B39" s="9"/>
      <c r="C39" s="11" t="s">
        <v>85</v>
      </c>
      <c r="D39" s="11"/>
      <c r="E39" s="7" t="s">
        <v>68</v>
      </c>
      <c r="F39" s="150">
        <v>0</v>
      </c>
      <c r="G39" s="30"/>
      <c r="H39" s="30"/>
      <c r="I39" s="126"/>
      <c r="J39" s="228" t="s">
        <v>86</v>
      </c>
      <c r="K39" s="40"/>
    </row>
    <row r="40" spans="2:11" ht="15" x14ac:dyDescent="0.25">
      <c r="B40" s="9"/>
      <c r="C40" s="11" t="s">
        <v>87</v>
      </c>
      <c r="D40" s="50"/>
      <c r="E40" s="7" t="s">
        <v>68</v>
      </c>
      <c r="F40" s="150">
        <v>0</v>
      </c>
      <c r="G40" s="30"/>
      <c r="H40" s="30"/>
      <c r="I40" s="92"/>
      <c r="J40" s="229"/>
      <c r="K40" s="40"/>
    </row>
    <row r="41" spans="2:11" ht="15" x14ac:dyDescent="0.25">
      <c r="B41" s="9"/>
      <c r="C41" s="11"/>
      <c r="D41" s="50"/>
      <c r="I41" s="92"/>
      <c r="J41" s="111"/>
      <c r="K41" s="40"/>
    </row>
    <row r="42" spans="2:11" x14ac:dyDescent="0.2">
      <c r="I42" s="92"/>
      <c r="J42" s="112"/>
      <c r="K42" s="40"/>
    </row>
    <row r="43" spans="2:11" ht="15" x14ac:dyDescent="0.25">
      <c r="B43" s="47" t="s">
        <v>88</v>
      </c>
      <c r="C43" s="48"/>
      <c r="D43" s="48"/>
      <c r="E43" s="48"/>
      <c r="F43" s="151">
        <f>SUM(F44:F46)</f>
        <v>0</v>
      </c>
      <c r="G43" s="151">
        <f t="shared" ref="G43:H43" si="0">SUM(G44:G46)</f>
        <v>0</v>
      </c>
      <c r="H43" s="151">
        <f t="shared" si="0"/>
        <v>0</v>
      </c>
      <c r="I43" s="92" t="e">
        <f>F43/$F$15</f>
        <v>#DIV/0!</v>
      </c>
      <c r="J43" s="110"/>
      <c r="K43" s="40"/>
    </row>
    <row r="44" spans="2:11" ht="15" x14ac:dyDescent="0.25">
      <c r="C44" s="62" t="s">
        <v>75</v>
      </c>
      <c r="D44" s="62"/>
      <c r="E44" s="62"/>
      <c r="F44" s="154">
        <f>SUM(G44:H44)</f>
        <v>0</v>
      </c>
      <c r="G44" s="148">
        <v>0</v>
      </c>
      <c r="H44" s="148">
        <v>0</v>
      </c>
      <c r="I44" s="130"/>
      <c r="J44" s="213" t="s">
        <v>89</v>
      </c>
      <c r="K44" s="40"/>
    </row>
    <row r="45" spans="2:11" ht="15" x14ac:dyDescent="0.25">
      <c r="C45" s="62" t="s">
        <v>75</v>
      </c>
      <c r="D45" s="62"/>
      <c r="E45" s="62"/>
      <c r="F45" s="154">
        <f>SUM(G45:H45)</f>
        <v>0</v>
      </c>
      <c r="G45" s="149">
        <v>0</v>
      </c>
      <c r="H45" s="149">
        <v>0</v>
      </c>
      <c r="I45" s="92"/>
      <c r="J45" s="230"/>
      <c r="K45" s="40"/>
    </row>
    <row r="46" spans="2:11" x14ac:dyDescent="0.2">
      <c r="C46" s="62" t="s">
        <v>83</v>
      </c>
      <c r="D46" s="62"/>
      <c r="E46" s="62"/>
      <c r="F46" s="153">
        <f>SUM(G46:H46)</f>
        <v>0</v>
      </c>
      <c r="G46" s="149">
        <v>0</v>
      </c>
      <c r="H46" s="149">
        <v>0</v>
      </c>
      <c r="I46" s="92"/>
      <c r="J46" s="214"/>
      <c r="K46" s="40"/>
    </row>
    <row r="47" spans="2:11" x14ac:dyDescent="0.2">
      <c r="I47" s="92"/>
      <c r="J47" s="112"/>
      <c r="K47" s="40"/>
    </row>
    <row r="48" spans="2:11" x14ac:dyDescent="0.2">
      <c r="F48" s="125"/>
      <c r="G48" s="74"/>
      <c r="H48" s="20"/>
      <c r="I48" s="92"/>
      <c r="J48" s="104"/>
      <c r="K48" s="40"/>
    </row>
    <row r="49" spans="1:11" ht="15" x14ac:dyDescent="0.25">
      <c r="A49" s="209" t="s">
        <v>90</v>
      </c>
      <c r="B49" s="209"/>
      <c r="C49" s="209"/>
      <c r="D49" s="209"/>
      <c r="E49" s="227"/>
      <c r="F49" s="155">
        <f>F51+F55</f>
        <v>0</v>
      </c>
      <c r="G49" s="31"/>
      <c r="H49" s="31"/>
      <c r="I49" s="132" t="e">
        <f>I51+I55</f>
        <v>#DIV/0!</v>
      </c>
      <c r="J49" s="109"/>
      <c r="K49" s="40"/>
    </row>
    <row r="50" spans="1:11" ht="15" x14ac:dyDescent="0.25">
      <c r="A50" s="9"/>
      <c r="F50" s="156"/>
      <c r="I50" s="92"/>
      <c r="J50" s="113"/>
      <c r="K50" s="40"/>
    </row>
    <row r="51" spans="1:11" ht="15" x14ac:dyDescent="0.25">
      <c r="A51" s="9"/>
      <c r="B51" s="47" t="s">
        <v>91</v>
      </c>
      <c r="C51" s="48"/>
      <c r="D51" s="48"/>
      <c r="E51" s="48"/>
      <c r="F51" s="151">
        <f>SUM(F52:F53)</f>
        <v>0</v>
      </c>
      <c r="G51" s="31"/>
      <c r="H51" s="31"/>
      <c r="I51" s="92" t="e">
        <f>F51/$F$49</f>
        <v>#DIV/0!</v>
      </c>
      <c r="J51" s="113"/>
      <c r="K51" s="40"/>
    </row>
    <row r="52" spans="1:11" ht="15" x14ac:dyDescent="0.25">
      <c r="C52" s="7" t="s">
        <v>92</v>
      </c>
      <c r="E52" s="60" t="s">
        <v>68</v>
      </c>
      <c r="F52" s="157">
        <f>F5*F12</f>
        <v>0</v>
      </c>
      <c r="G52" s="31"/>
      <c r="H52" s="31"/>
      <c r="I52" s="92"/>
      <c r="J52" s="136" t="s">
        <v>93</v>
      </c>
      <c r="K52" s="40"/>
    </row>
    <row r="53" spans="1:11" ht="15" x14ac:dyDescent="0.25">
      <c r="C53" s="7" t="s">
        <v>94</v>
      </c>
      <c r="F53" s="154">
        <f>F9*F13</f>
        <v>0</v>
      </c>
      <c r="G53" s="64"/>
      <c r="H53" s="31"/>
      <c r="I53" s="92"/>
      <c r="J53" s="136" t="s">
        <v>95</v>
      </c>
      <c r="K53" s="40"/>
    </row>
    <row r="54" spans="1:11" x14ac:dyDescent="0.2">
      <c r="F54" s="156"/>
      <c r="I54" s="92"/>
      <c r="J54" s="104"/>
      <c r="K54" s="40"/>
    </row>
    <row r="55" spans="1:11" ht="15" x14ac:dyDescent="0.25">
      <c r="B55" s="47" t="s">
        <v>96</v>
      </c>
      <c r="C55" s="51"/>
      <c r="D55" s="51"/>
      <c r="E55" s="51"/>
      <c r="F55" s="155">
        <f>SUM(F56:F57)</f>
        <v>0</v>
      </c>
      <c r="G55" s="31"/>
      <c r="H55" s="31"/>
      <c r="I55" s="92" t="e">
        <f>F55/$F$49</f>
        <v>#DIV/0!</v>
      </c>
      <c r="J55" s="228" t="s">
        <v>97</v>
      </c>
      <c r="K55" s="40"/>
    </row>
    <row r="56" spans="1:11" x14ac:dyDescent="0.2">
      <c r="C56" s="7" t="s">
        <v>98</v>
      </c>
      <c r="E56" s="7" t="s">
        <v>68</v>
      </c>
      <c r="F56" s="149">
        <v>0</v>
      </c>
      <c r="G56" s="31"/>
      <c r="H56" s="31"/>
      <c r="I56" s="92"/>
      <c r="J56" s="233"/>
      <c r="K56" s="40"/>
    </row>
    <row r="57" spans="1:11" x14ac:dyDescent="0.2">
      <c r="C57" s="7" t="s">
        <v>99</v>
      </c>
      <c r="E57" s="7" t="s">
        <v>68</v>
      </c>
      <c r="F57" s="149"/>
      <c r="G57" s="31"/>
      <c r="H57" s="31"/>
      <c r="I57" s="92"/>
      <c r="J57" s="229"/>
      <c r="K57" s="40"/>
    </row>
    <row r="58" spans="1:11" x14ac:dyDescent="0.2">
      <c r="C58" s="83"/>
      <c r="D58" s="83"/>
      <c r="E58" s="83"/>
      <c r="F58" s="83"/>
      <c r="G58" s="83"/>
      <c r="H58" s="83"/>
      <c r="I58" s="92"/>
      <c r="J58" s="104"/>
      <c r="K58" s="40"/>
    </row>
    <row r="59" spans="1:11" ht="15" x14ac:dyDescent="0.25">
      <c r="A59" s="209" t="s">
        <v>100</v>
      </c>
      <c r="B59" s="209"/>
      <c r="C59" s="209"/>
      <c r="D59" s="209"/>
      <c r="E59" s="227"/>
      <c r="F59" s="151">
        <f>F60-F61</f>
        <v>0</v>
      </c>
      <c r="G59" s="31"/>
      <c r="H59" s="31"/>
      <c r="I59" s="92"/>
      <c r="J59" s="104" t="s">
        <v>101</v>
      </c>
      <c r="K59" s="40"/>
    </row>
    <row r="60" spans="1:11" ht="15" x14ac:dyDescent="0.25">
      <c r="B60" s="9"/>
      <c r="C60" s="7" t="s">
        <v>102</v>
      </c>
      <c r="F60" s="175">
        <f>F49</f>
        <v>0</v>
      </c>
      <c r="G60" s="30"/>
      <c r="H60" s="31"/>
      <c r="I60" s="92"/>
      <c r="J60" s="104" t="s">
        <v>103</v>
      </c>
      <c r="K60" s="40"/>
    </row>
    <row r="61" spans="1:11" ht="15" x14ac:dyDescent="0.25">
      <c r="B61" s="9"/>
      <c r="C61" s="7" t="s">
        <v>104</v>
      </c>
      <c r="F61" s="175">
        <f>F15</f>
        <v>0</v>
      </c>
      <c r="G61" s="30"/>
      <c r="H61" s="31"/>
      <c r="I61" s="92"/>
      <c r="J61" s="104" t="s">
        <v>105</v>
      </c>
      <c r="K61" s="40"/>
    </row>
    <row r="62" spans="1:11" ht="15" x14ac:dyDescent="0.25">
      <c r="B62" s="9"/>
      <c r="C62" s="52"/>
      <c r="D62" s="9"/>
      <c r="E62" s="9"/>
      <c r="F62" s="9"/>
      <c r="G62" s="9"/>
      <c r="H62" s="9"/>
      <c r="I62" s="92"/>
      <c r="J62" s="105"/>
      <c r="K62" s="40"/>
    </row>
    <row r="63" spans="1:11" ht="15" x14ac:dyDescent="0.25">
      <c r="B63" s="9"/>
      <c r="C63" s="84"/>
      <c r="D63" s="14"/>
      <c r="E63" s="14"/>
      <c r="F63" s="138"/>
      <c r="G63" s="99"/>
      <c r="H63" s="99"/>
      <c r="I63" s="92"/>
      <c r="J63" s="114"/>
      <c r="K63" s="40"/>
    </row>
    <row r="64" spans="1:11" s="11" customFormat="1" ht="15" x14ac:dyDescent="0.25">
      <c r="A64" s="231" t="s">
        <v>106</v>
      </c>
      <c r="B64" s="231"/>
      <c r="C64" s="231"/>
      <c r="D64" s="231"/>
      <c r="E64" s="232"/>
      <c r="F64" s="155" t="b">
        <f>IF(F59 &gt; 0, F59, IF(F59 &lt; 0, 0))</f>
        <v>0</v>
      </c>
      <c r="G64" s="99"/>
      <c r="H64" s="99"/>
      <c r="I64" s="92"/>
      <c r="J64" s="115"/>
      <c r="K64" s="42"/>
    </row>
    <row r="65" spans="1:11" s="11" customFormat="1" ht="28.5" x14ac:dyDescent="0.25">
      <c r="B65" s="98" t="s">
        <v>107</v>
      </c>
      <c r="D65" s="97"/>
      <c r="F65" s="155">
        <f>IF(F59 &gt; 0, 0, ABS(F59))</f>
        <v>0</v>
      </c>
      <c r="G65" s="99"/>
      <c r="H65" s="100"/>
      <c r="I65" s="92"/>
      <c r="J65" s="116" t="s">
        <v>108</v>
      </c>
      <c r="K65" s="42"/>
    </row>
    <row r="66" spans="1:11" s="11" customFormat="1" ht="15" x14ac:dyDescent="0.2">
      <c r="B66" s="11" t="s">
        <v>109</v>
      </c>
      <c r="F66" s="133">
        <v>0</v>
      </c>
      <c r="G66" s="99"/>
      <c r="H66" s="99"/>
      <c r="I66" s="92"/>
      <c r="J66" s="213" t="s">
        <v>110</v>
      </c>
      <c r="K66" s="42"/>
    </row>
    <row r="67" spans="1:11" s="11" customFormat="1" ht="15" x14ac:dyDescent="0.2">
      <c r="B67" s="11" t="s">
        <v>111</v>
      </c>
      <c r="F67" s="134">
        <v>0</v>
      </c>
      <c r="G67" s="99"/>
      <c r="H67" s="99"/>
      <c r="I67" s="92"/>
      <c r="J67" s="214"/>
      <c r="K67" s="42"/>
    </row>
    <row r="68" spans="1:11" ht="15" x14ac:dyDescent="0.25">
      <c r="B68" s="11" t="s">
        <v>112</v>
      </c>
      <c r="C68" s="11"/>
      <c r="D68" s="85"/>
      <c r="E68" s="85"/>
      <c r="F68" s="155">
        <f>IF((F65+F66+F67)&lt;0,0,F65+F66+F67)</f>
        <v>0</v>
      </c>
      <c r="I68" s="92"/>
      <c r="J68" s="160" t="s">
        <v>113</v>
      </c>
      <c r="K68" s="40"/>
    </row>
    <row r="69" spans="1:11" x14ac:dyDescent="0.2">
      <c r="B69" s="86"/>
      <c r="C69" s="86"/>
      <c r="D69" s="87"/>
      <c r="E69" s="87"/>
      <c r="F69" s="88"/>
      <c r="G69" s="12"/>
      <c r="I69" s="92"/>
      <c r="J69" s="92"/>
      <c r="K69" s="40"/>
    </row>
    <row r="70" spans="1:11" x14ac:dyDescent="0.2">
      <c r="I70" s="92"/>
      <c r="J70" s="101"/>
      <c r="K70" s="40"/>
    </row>
    <row r="71" spans="1:11" ht="15" x14ac:dyDescent="0.25">
      <c r="A71" s="47" t="s">
        <v>114</v>
      </c>
      <c r="B71" s="48"/>
      <c r="C71" s="48"/>
      <c r="D71" s="48"/>
      <c r="E71" s="53" t="s">
        <v>115</v>
      </c>
      <c r="F71" s="53" t="s">
        <v>5</v>
      </c>
      <c r="G71" s="47" t="s">
        <v>116</v>
      </c>
      <c r="H71" s="33"/>
      <c r="I71" s="92"/>
      <c r="J71" s="49"/>
      <c r="K71" s="43"/>
    </row>
    <row r="72" spans="1:11" ht="15" x14ac:dyDescent="0.25">
      <c r="A72" s="9" t="s">
        <v>117</v>
      </c>
      <c r="E72" s="54"/>
      <c r="F72" s="54"/>
      <c r="G72" s="9"/>
      <c r="H72" s="34"/>
      <c r="I72" s="92"/>
      <c r="J72" s="101"/>
      <c r="K72" s="40"/>
    </row>
    <row r="73" spans="1:11" ht="13.9" customHeight="1" x14ac:dyDescent="0.25">
      <c r="A73" s="7">
        <v>1</v>
      </c>
      <c r="B73" s="7" t="s">
        <v>118</v>
      </c>
      <c r="E73" s="54"/>
      <c r="F73" s="65">
        <v>3</v>
      </c>
      <c r="G73" s="55" t="s">
        <v>119</v>
      </c>
      <c r="H73" s="66"/>
      <c r="I73" s="92"/>
      <c r="J73" s="210" t="s">
        <v>120</v>
      </c>
      <c r="K73" s="101"/>
    </row>
    <row r="74" spans="1:11" ht="13.9" customHeight="1" x14ac:dyDescent="0.25">
      <c r="A74" s="7">
        <v>2</v>
      </c>
      <c r="B74" s="7" t="s">
        <v>121</v>
      </c>
      <c r="E74" s="54"/>
      <c r="F74" s="65">
        <v>3</v>
      </c>
      <c r="G74" s="65" t="s">
        <v>119</v>
      </c>
      <c r="H74" s="35"/>
      <c r="I74" s="92"/>
      <c r="J74" s="211"/>
      <c r="K74" s="101"/>
    </row>
    <row r="75" spans="1:11" ht="15" x14ac:dyDescent="0.25">
      <c r="A75" s="9">
        <v>3</v>
      </c>
      <c r="B75" s="7" t="s">
        <v>23</v>
      </c>
      <c r="E75" s="54"/>
      <c r="F75" s="65">
        <v>3</v>
      </c>
      <c r="G75" s="65" t="s">
        <v>119</v>
      </c>
      <c r="H75" s="35"/>
      <c r="I75" s="92"/>
      <c r="J75" s="212"/>
      <c r="K75" s="101"/>
    </row>
    <row r="76" spans="1:11" x14ac:dyDescent="0.2">
      <c r="A76" s="7">
        <v>4</v>
      </c>
      <c r="B76" s="7" t="s">
        <v>161</v>
      </c>
      <c r="I76" s="92"/>
      <c r="J76" s="101"/>
      <c r="K76" s="101"/>
    </row>
    <row r="77" spans="1:11" ht="15" x14ac:dyDescent="0.25">
      <c r="C77" s="9" t="s">
        <v>159</v>
      </c>
      <c r="E77" s="56">
        <f>F5</f>
        <v>0</v>
      </c>
      <c r="F77" s="12">
        <v>6</v>
      </c>
      <c r="G77" s="55" t="s">
        <v>122</v>
      </c>
      <c r="H77" s="32" t="s">
        <v>123</v>
      </c>
      <c r="I77" s="92"/>
      <c r="J77" s="101"/>
      <c r="K77" s="40"/>
    </row>
    <row r="78" spans="1:11" ht="15" x14ac:dyDescent="0.25">
      <c r="B78" s="54" t="s">
        <v>156</v>
      </c>
      <c r="F78" s="12"/>
      <c r="G78" s="55"/>
      <c r="H78" s="32"/>
      <c r="I78" s="92"/>
      <c r="J78" s="101"/>
      <c r="K78" s="40"/>
    </row>
    <row r="79" spans="1:11" ht="15" x14ac:dyDescent="0.25">
      <c r="C79" s="9" t="s">
        <v>182</v>
      </c>
      <c r="I79" s="139"/>
      <c r="J79" s="101"/>
      <c r="K79" s="40"/>
    </row>
    <row r="80" spans="1:11" ht="15" x14ac:dyDescent="0.25">
      <c r="C80" s="9"/>
      <c r="D80" s="65" t="s">
        <v>174</v>
      </c>
      <c r="E80" s="176">
        <f>F8</f>
        <v>0</v>
      </c>
      <c r="F80" s="177">
        <v>0.15</v>
      </c>
      <c r="G80" s="67" t="s">
        <v>124</v>
      </c>
      <c r="H80" s="36" t="s">
        <v>168</v>
      </c>
      <c r="I80" s="139"/>
      <c r="J80" s="101"/>
      <c r="K80" s="40"/>
    </row>
    <row r="81" spans="1:15" ht="15" x14ac:dyDescent="0.25">
      <c r="C81" s="9"/>
      <c r="D81" s="65" t="s">
        <v>173</v>
      </c>
      <c r="E81" s="178">
        <f>F9</f>
        <v>0</v>
      </c>
      <c r="F81" s="178">
        <v>50</v>
      </c>
      <c r="G81" s="67" t="s">
        <v>170</v>
      </c>
      <c r="H81" s="36" t="s">
        <v>180</v>
      </c>
      <c r="I81" s="139"/>
      <c r="J81" s="101"/>
      <c r="K81" s="40"/>
    </row>
    <row r="82" spans="1:15" x14ac:dyDescent="0.2">
      <c r="A82" s="7">
        <v>5</v>
      </c>
      <c r="B82" s="7" t="s">
        <v>125</v>
      </c>
      <c r="E82" s="123" t="e">
        <f>F51/F15</f>
        <v>#DIV/0!</v>
      </c>
      <c r="F82" s="34">
        <v>0.5</v>
      </c>
      <c r="G82" s="67" t="s">
        <v>126</v>
      </c>
      <c r="H82" s="36" t="s">
        <v>127</v>
      </c>
      <c r="I82" s="139"/>
      <c r="J82" s="101"/>
      <c r="K82" s="40"/>
    </row>
    <row r="83" spans="1:15" x14ac:dyDescent="0.2">
      <c r="A83" s="7">
        <v>6</v>
      </c>
      <c r="B83" s="7" t="s">
        <v>33</v>
      </c>
      <c r="E83" s="34" t="e">
        <f>F68/F15</f>
        <v>#DIV/0!</v>
      </c>
      <c r="F83" s="34">
        <v>0.33</v>
      </c>
      <c r="G83" s="67" t="s">
        <v>36</v>
      </c>
      <c r="H83" s="32" t="s">
        <v>34</v>
      </c>
      <c r="I83" s="92"/>
      <c r="J83" s="101"/>
      <c r="K83" s="40"/>
    </row>
    <row r="84" spans="1:15" x14ac:dyDescent="0.2">
      <c r="A84" s="7">
        <v>7</v>
      </c>
      <c r="B84" s="7" t="s">
        <v>128</v>
      </c>
      <c r="E84" s="8" t="e">
        <f>F17/F68</f>
        <v>#DIV/0!</v>
      </c>
      <c r="F84" s="8">
        <f>4/3</f>
        <v>1.3333333333333333</v>
      </c>
      <c r="G84" s="67" t="s">
        <v>129</v>
      </c>
      <c r="H84" s="45" t="s">
        <v>130</v>
      </c>
      <c r="I84" s="139"/>
      <c r="J84" s="101"/>
      <c r="K84" s="40"/>
    </row>
    <row r="85" spans="1:15" x14ac:dyDescent="0.2">
      <c r="A85" s="7">
        <v>8</v>
      </c>
      <c r="B85" s="7" t="s">
        <v>41</v>
      </c>
      <c r="D85" s="55"/>
      <c r="E85" s="36" t="e">
        <f>F68/F49</f>
        <v>#DIV/0!</v>
      </c>
      <c r="F85" s="36">
        <v>0.33300000000000002</v>
      </c>
      <c r="G85" s="67" t="s">
        <v>131</v>
      </c>
      <c r="H85" s="45" t="s">
        <v>132</v>
      </c>
      <c r="I85" s="139"/>
      <c r="J85" s="101"/>
      <c r="K85" s="40"/>
    </row>
    <row r="86" spans="1:15" x14ac:dyDescent="0.2">
      <c r="A86" s="7">
        <v>9</v>
      </c>
      <c r="B86" s="7" t="s">
        <v>133</v>
      </c>
      <c r="E86" s="36"/>
      <c r="F86" s="37" t="s">
        <v>29</v>
      </c>
      <c r="G86" s="67" t="s">
        <v>29</v>
      </c>
      <c r="H86" s="32" t="s">
        <v>134</v>
      </c>
      <c r="I86" s="92"/>
      <c r="J86" s="101"/>
      <c r="K86" s="40"/>
    </row>
    <row r="87" spans="1:15" x14ac:dyDescent="0.2">
      <c r="A87" s="7">
        <v>10</v>
      </c>
      <c r="B87" s="7" t="s">
        <v>135</v>
      </c>
      <c r="E87" s="36"/>
      <c r="F87" s="37" t="s">
        <v>29</v>
      </c>
      <c r="G87" s="67" t="s">
        <v>29</v>
      </c>
      <c r="H87" s="32" t="s">
        <v>136</v>
      </c>
      <c r="I87" s="92"/>
      <c r="J87" s="101"/>
      <c r="K87" s="40"/>
    </row>
    <row r="88" spans="1:15" x14ac:dyDescent="0.2">
      <c r="A88" s="7">
        <v>11</v>
      </c>
      <c r="B88" s="7" t="s">
        <v>137</v>
      </c>
      <c r="E88" s="36"/>
      <c r="F88" s="122">
        <v>3</v>
      </c>
      <c r="G88" s="65" t="s">
        <v>119</v>
      </c>
      <c r="H88" s="38" t="s">
        <v>120</v>
      </c>
      <c r="I88" s="92"/>
      <c r="J88" s="101"/>
      <c r="K88" s="40"/>
    </row>
    <row r="89" spans="1:15" x14ac:dyDescent="0.2">
      <c r="I89" s="92"/>
      <c r="J89" s="101"/>
      <c r="K89" s="40"/>
    </row>
    <row r="90" spans="1:15" ht="15" x14ac:dyDescent="0.25">
      <c r="A90" s="9" t="s">
        <v>138</v>
      </c>
      <c r="F90" s="8"/>
      <c r="G90" s="68"/>
      <c r="H90" s="69"/>
      <c r="I90" s="92"/>
      <c r="J90" s="102"/>
      <c r="K90" s="40"/>
    </row>
    <row r="91" spans="1:15" x14ac:dyDescent="0.2">
      <c r="B91" s="56" t="s">
        <v>139</v>
      </c>
      <c r="C91" s="57"/>
      <c r="D91" s="57"/>
      <c r="G91" s="70"/>
      <c r="H91" s="71"/>
      <c r="I91" s="92"/>
      <c r="J91" s="102"/>
      <c r="K91" s="44"/>
      <c r="L91" s="13"/>
      <c r="M91" s="13"/>
      <c r="N91" s="13"/>
      <c r="O91" s="13"/>
    </row>
    <row r="92" spans="1:15" x14ac:dyDescent="0.2">
      <c r="B92" s="58" t="s">
        <v>140</v>
      </c>
      <c r="C92" s="58"/>
      <c r="D92" s="58"/>
      <c r="G92" s="17"/>
      <c r="H92" s="17"/>
      <c r="I92" s="92"/>
      <c r="J92" s="102"/>
      <c r="K92" s="40"/>
    </row>
    <row r="93" spans="1:15" x14ac:dyDescent="0.2">
      <c r="G93" s="17"/>
      <c r="H93" s="72"/>
      <c r="I93" s="92"/>
      <c r="J93" s="102"/>
      <c r="K93" s="40"/>
    </row>
    <row r="94" spans="1:15" ht="15" x14ac:dyDescent="0.25">
      <c r="A94" s="59" t="s">
        <v>141</v>
      </c>
      <c r="B94" s="60"/>
      <c r="C94" s="60"/>
      <c r="D94" s="60"/>
      <c r="G94" s="15"/>
      <c r="H94" s="73"/>
      <c r="I94" s="92"/>
      <c r="J94" s="102"/>
      <c r="K94" s="40"/>
    </row>
    <row r="95" spans="1:15" x14ac:dyDescent="0.2">
      <c r="B95" s="61" t="s">
        <v>142</v>
      </c>
      <c r="C95" s="61"/>
      <c r="D95" s="61"/>
      <c r="G95" s="15"/>
      <c r="H95" s="15"/>
      <c r="I95" s="92"/>
      <c r="J95" s="102"/>
      <c r="K95" s="40"/>
    </row>
    <row r="96" spans="1:15" x14ac:dyDescent="0.2">
      <c r="B96" s="62" t="s">
        <v>143</v>
      </c>
      <c r="C96" s="62"/>
      <c r="D96" s="62"/>
      <c r="G96" s="15"/>
      <c r="H96" s="68"/>
      <c r="I96" s="92"/>
      <c r="J96" s="102"/>
      <c r="K96" s="40"/>
    </row>
    <row r="97" spans="2:11" x14ac:dyDescent="0.2">
      <c r="B97" s="63" t="s">
        <v>144</v>
      </c>
      <c r="C97" s="63"/>
      <c r="D97" s="63"/>
      <c r="G97" s="15"/>
      <c r="H97" s="17"/>
      <c r="I97" s="92"/>
      <c r="J97" s="102"/>
      <c r="K97" s="40"/>
    </row>
    <row r="98" spans="2:11" x14ac:dyDescent="0.2">
      <c r="B98" s="30" t="s">
        <v>145</v>
      </c>
      <c r="C98" s="64"/>
      <c r="D98" s="64"/>
      <c r="F98" s="16"/>
      <c r="G98" s="15"/>
      <c r="H98" s="17"/>
      <c r="I98" s="92"/>
      <c r="J98" s="102"/>
      <c r="K98" s="40"/>
    </row>
    <row r="99" spans="2:11" x14ac:dyDescent="0.2">
      <c r="G99" s="15"/>
      <c r="H99" s="71"/>
      <c r="I99" s="92"/>
      <c r="J99" s="103"/>
      <c r="K99" s="161"/>
    </row>
    <row r="100" spans="2:11" x14ac:dyDescent="0.2">
      <c r="G100" s="15"/>
      <c r="H100" s="17"/>
      <c r="I100" s="92"/>
      <c r="J100" s="103"/>
    </row>
    <row r="101" spans="2:11" x14ac:dyDescent="0.2">
      <c r="H101" s="16"/>
      <c r="I101" s="92"/>
    </row>
    <row r="102" spans="2:11" x14ac:dyDescent="0.2">
      <c r="H102" s="12"/>
      <c r="I102" s="92"/>
    </row>
    <row r="103" spans="2:11" x14ac:dyDescent="0.2">
      <c r="H103" s="8"/>
      <c r="I103" s="92"/>
    </row>
    <row r="104" spans="2:11" x14ac:dyDescent="0.2">
      <c r="H104" s="16"/>
      <c r="I104" s="92"/>
    </row>
    <row r="105" spans="2:11" x14ac:dyDescent="0.2">
      <c r="I105" s="92"/>
    </row>
    <row r="106" spans="2:11" x14ac:dyDescent="0.2">
      <c r="I106" s="92"/>
    </row>
    <row r="107" spans="2:11" x14ac:dyDescent="0.2">
      <c r="I107" s="92"/>
    </row>
    <row r="108" spans="2:11" x14ac:dyDescent="0.2">
      <c r="I108" s="92"/>
    </row>
    <row r="109" spans="2:11" x14ac:dyDescent="0.2">
      <c r="I109" s="92"/>
    </row>
    <row r="110" spans="2:11" x14ac:dyDescent="0.2">
      <c r="I110" s="92"/>
    </row>
    <row r="111" spans="2:11" x14ac:dyDescent="0.2">
      <c r="I111" s="92"/>
    </row>
  </sheetData>
  <sheetProtection algorithmName="SHA-512" hashValue="0WtN33Y20h2Cnmw34irDp1kvrR3bMkLyR6pHQxouDD59Y3+XH1+MBbAh61KlVRQfviwFISCGiuADtvv/bfobsg==" saltValue="YR9TRLbvNx16YFtYOLTblA==" spinCount="100000" sheet="1" objects="1" scenarios="1"/>
  <mergeCells count="22">
    <mergeCell ref="A3:E3"/>
    <mergeCell ref="J73:J75"/>
    <mergeCell ref="J66:J67"/>
    <mergeCell ref="J34:J36"/>
    <mergeCell ref="A1:E2"/>
    <mergeCell ref="F1:H1"/>
    <mergeCell ref="A15:E15"/>
    <mergeCell ref="J18:J21"/>
    <mergeCell ref="J28:J30"/>
    <mergeCell ref="J39:J40"/>
    <mergeCell ref="J44:J46"/>
    <mergeCell ref="A49:E49"/>
    <mergeCell ref="A59:E59"/>
    <mergeCell ref="A64:E64"/>
    <mergeCell ref="J55:J57"/>
    <mergeCell ref="J22:J25"/>
    <mergeCell ref="K19:K20"/>
    <mergeCell ref="K1:K3"/>
    <mergeCell ref="F2:F3"/>
    <mergeCell ref="G2:G3"/>
    <mergeCell ref="H2:H3"/>
    <mergeCell ref="K12:K13"/>
  </mergeCells>
  <conditionalFormatting sqref="E77">
    <cfRule type="cellIs" dxfId="29" priority="5" operator="equal">
      <formula>0</formula>
    </cfRule>
    <cfRule type="cellIs" dxfId="28" priority="6" operator="greaterThan">
      <formula>$F$77</formula>
    </cfRule>
    <cfRule type="cellIs" dxfId="27" priority="7" operator="lessThanOrEqual">
      <formula>$F$77</formula>
    </cfRule>
  </conditionalFormatting>
  <conditionalFormatting sqref="E80">
    <cfRule type="cellIs" dxfId="26" priority="24" operator="lessThan">
      <formula>$F$80</formula>
    </cfRule>
    <cfRule type="cellIs" dxfId="25" priority="25" operator="greaterThanOrEqual">
      <formula>$F$80</formula>
    </cfRule>
  </conditionalFormatting>
  <conditionalFormatting sqref="E81">
    <cfRule type="cellIs" dxfId="24" priority="26" operator="lessThan">
      <formula>$F$81</formula>
    </cfRule>
    <cfRule type="cellIs" dxfId="23" priority="27" operator="greaterThanOrEqual">
      <formula>$F$81</formula>
    </cfRule>
  </conditionalFormatting>
  <conditionalFormatting sqref="E82">
    <cfRule type="cellIs" dxfId="22" priority="14" stopIfTrue="1" operator="lessThan">
      <formula>$F$82</formula>
    </cfRule>
    <cfRule type="cellIs" dxfId="21" priority="15" stopIfTrue="1" operator="greaterThanOrEqual">
      <formula>$F$82</formula>
    </cfRule>
    <cfRule type="colorScale" priority="19">
      <colorScale>
        <cfvo type="num" val="$F$82"/>
        <cfvo type="num" val="$F$82"/>
        <color theme="5" tint="0.79998168889431442"/>
        <color theme="6" tint="0.79998168889431442"/>
      </colorScale>
    </cfRule>
  </conditionalFormatting>
  <conditionalFormatting sqref="E83">
    <cfRule type="cellIs" dxfId="20" priority="16" stopIfTrue="1" operator="lessThanOrEqual">
      <formula>$F$83</formula>
    </cfRule>
    <cfRule type="cellIs" dxfId="19" priority="18" stopIfTrue="1" operator="greaterThan">
      <formula>$F$83</formula>
    </cfRule>
  </conditionalFormatting>
  <conditionalFormatting sqref="E84">
    <cfRule type="cellIs" dxfId="18" priority="10" operator="lessThanOrEqual">
      <formula>$F$84</formula>
    </cfRule>
    <cfRule type="cellIs" dxfId="17" priority="11" operator="greaterThan">
      <formula>$F$84</formula>
    </cfRule>
  </conditionalFormatting>
  <conditionalFormatting sqref="E85">
    <cfRule type="cellIs" dxfId="16" priority="12" stopIfTrue="1" operator="greaterThan">
      <formula>$F$85</formula>
    </cfRule>
    <cfRule type="cellIs" dxfId="15" priority="13" stopIfTrue="1" operator="lessThanOrEqual">
      <formula>$F$85</formula>
    </cfRule>
    <cfRule type="colorScale" priority="23">
      <colorScale>
        <cfvo type="num" val="#REF!"/>
        <cfvo type="num" val="#REF!"/>
        <color theme="6" tint="0.79998168889431442"/>
        <color theme="5" tint="0.79998168889431442"/>
      </colorScale>
    </cfRule>
  </conditionalFormatting>
  <conditionalFormatting sqref="F83">
    <cfRule type="cellIs" priority="17" operator="lessThanOrEqual">
      <formula>$E$83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36" orientation="landscape" r:id="rId1"/>
  <headerFooter>
    <oddHeader>&amp;L&amp;"Arial,Fett"&amp;14Sample calculation – Illustrative example&amp;R&amp;D</oddHeader>
    <oddFooter>&amp;L&amp;F \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1"/>
  <sheetViews>
    <sheetView showZeros="0" zoomScale="80" zoomScaleNormal="80" workbookViewId="0">
      <selection activeCell="E10" sqref="E10"/>
    </sheetView>
    <sheetView showZeros="0" zoomScale="90" zoomScaleNormal="90" workbookViewId="1">
      <selection activeCell="G10" sqref="G10"/>
    </sheetView>
  </sheetViews>
  <sheetFormatPr baseColWidth="10" defaultColWidth="11.5703125" defaultRowHeight="14.25" x14ac:dyDescent="0.2"/>
  <cols>
    <col min="1" max="1" width="3.5703125" style="7" customWidth="1"/>
    <col min="2" max="2" width="5.5703125" style="7" customWidth="1"/>
    <col min="3" max="3" width="4" style="7" customWidth="1"/>
    <col min="4" max="4" width="44" style="7" customWidth="1"/>
    <col min="5" max="5" width="11.5703125" style="7"/>
    <col min="6" max="6" width="12.5703125" style="7" bestFit="1" customWidth="1"/>
    <col min="7" max="7" width="12.5703125" style="7" customWidth="1"/>
    <col min="8" max="8" width="12" style="7" bestFit="1" customWidth="1"/>
    <col min="9" max="9" width="13.140625" style="93" customWidth="1"/>
    <col min="10" max="10" width="152.140625" style="7" customWidth="1"/>
    <col min="11" max="11" width="89.28515625" style="7" customWidth="1"/>
    <col min="12" max="16384" width="11.5703125" style="7"/>
  </cols>
  <sheetData>
    <row r="1" spans="1:14" ht="20.45" customHeight="1" x14ac:dyDescent="0.2">
      <c r="A1" s="218" t="s">
        <v>146</v>
      </c>
      <c r="B1" s="219"/>
      <c r="C1" s="219"/>
      <c r="D1" s="219"/>
      <c r="E1" s="220"/>
      <c r="F1" s="224" t="s">
        <v>147</v>
      </c>
      <c r="G1" s="225"/>
      <c r="H1" s="226"/>
      <c r="I1" s="92"/>
      <c r="J1" s="89" t="s">
        <v>57</v>
      </c>
      <c r="K1" s="201" t="s">
        <v>58</v>
      </c>
    </row>
    <row r="2" spans="1:14" ht="27.6" customHeight="1" x14ac:dyDescent="0.25">
      <c r="A2" s="221"/>
      <c r="B2" s="222"/>
      <c r="C2" s="222"/>
      <c r="D2" s="222"/>
      <c r="E2" s="223"/>
      <c r="F2" s="204" t="s">
        <v>59</v>
      </c>
      <c r="G2" s="206" t="s">
        <v>60</v>
      </c>
      <c r="H2" s="206" t="s">
        <v>61</v>
      </c>
      <c r="I2" s="92"/>
      <c r="J2" s="90"/>
      <c r="K2" s="202"/>
      <c r="L2" s="9"/>
    </row>
    <row r="3" spans="1:14" ht="13.9" customHeight="1" x14ac:dyDescent="0.25">
      <c r="A3" s="209" t="s">
        <v>62</v>
      </c>
      <c r="B3" s="209"/>
      <c r="C3" s="209"/>
      <c r="D3" s="209"/>
      <c r="E3" s="209"/>
      <c r="F3" s="205"/>
      <c r="G3" s="207"/>
      <c r="H3" s="207"/>
      <c r="I3" s="92"/>
      <c r="J3" s="91"/>
      <c r="K3" s="203"/>
    </row>
    <row r="4" spans="1:14" ht="13.9" customHeight="1" x14ac:dyDescent="0.25">
      <c r="C4" s="7" t="s">
        <v>162</v>
      </c>
      <c r="I4" s="92"/>
      <c r="J4" s="162"/>
      <c r="K4" s="39"/>
    </row>
    <row r="5" spans="1:14" ht="13.9" customHeight="1" x14ac:dyDescent="0.25">
      <c r="C5" s="55"/>
      <c r="D5" s="7" t="s">
        <v>164</v>
      </c>
      <c r="F5" s="144">
        <v>0</v>
      </c>
      <c r="G5" s="30"/>
      <c r="H5" s="31"/>
      <c r="I5" s="92"/>
      <c r="J5" s="164" t="s">
        <v>181</v>
      </c>
      <c r="K5" s="39"/>
    </row>
    <row r="6" spans="1:14" ht="15" x14ac:dyDescent="0.25">
      <c r="C6" s="166" t="s">
        <v>156</v>
      </c>
      <c r="F6" s="30"/>
      <c r="G6" s="30"/>
      <c r="H6" s="31"/>
      <c r="I6" s="92"/>
      <c r="J6" s="173" t="s">
        <v>171</v>
      </c>
      <c r="K6" s="40" t="s">
        <v>148</v>
      </c>
    </row>
    <row r="7" spans="1:14" ht="15" x14ac:dyDescent="0.25">
      <c r="C7" s="55"/>
      <c r="D7" s="7" t="s">
        <v>158</v>
      </c>
      <c r="F7" s="144"/>
      <c r="G7" s="30"/>
      <c r="H7" s="31"/>
      <c r="I7" s="92"/>
      <c r="J7" s="172" t="s">
        <v>165</v>
      </c>
      <c r="K7" s="40" t="s">
        <v>149</v>
      </c>
    </row>
    <row r="8" spans="1:14" x14ac:dyDescent="0.2">
      <c r="C8" s="55"/>
      <c r="D8" s="7" t="s">
        <v>157</v>
      </c>
      <c r="E8" s="7" t="s">
        <v>155</v>
      </c>
      <c r="F8" s="135"/>
      <c r="G8" s="30"/>
      <c r="H8" s="31"/>
      <c r="I8" s="92"/>
      <c r="J8" s="172" t="s">
        <v>169</v>
      </c>
      <c r="K8" s="40"/>
    </row>
    <row r="9" spans="1:14" x14ac:dyDescent="0.2">
      <c r="C9" s="55"/>
      <c r="D9" s="7" t="s">
        <v>163</v>
      </c>
      <c r="F9" s="145">
        <f>F7*F8</f>
        <v>0</v>
      </c>
      <c r="G9" s="30"/>
      <c r="H9" s="31"/>
      <c r="I9" s="92"/>
      <c r="J9" s="165" t="s">
        <v>160</v>
      </c>
      <c r="K9" s="40"/>
    </row>
    <row r="10" spans="1:14" x14ac:dyDescent="0.2">
      <c r="C10" s="181" t="s">
        <v>183</v>
      </c>
      <c r="E10" s="7" t="s">
        <v>184</v>
      </c>
      <c r="F10" s="182"/>
      <c r="G10" s="30"/>
      <c r="H10" s="31"/>
      <c r="I10" s="92"/>
      <c r="J10" s="180"/>
      <c r="K10" s="40"/>
    </row>
    <row r="11" spans="1:14" x14ac:dyDescent="0.2">
      <c r="C11" s="45" t="s">
        <v>63</v>
      </c>
      <c r="E11" s="46" t="s">
        <v>64</v>
      </c>
      <c r="F11" s="145">
        <f>8*F10</f>
        <v>0</v>
      </c>
      <c r="G11" s="30"/>
      <c r="H11" s="31"/>
      <c r="I11" s="92"/>
      <c r="J11" s="106"/>
      <c r="K11" s="40"/>
    </row>
    <row r="12" spans="1:14" x14ac:dyDescent="0.2">
      <c r="C12" s="45" t="s">
        <v>65</v>
      </c>
      <c r="E12" s="46" t="s">
        <v>66</v>
      </c>
      <c r="F12" s="144">
        <v>0</v>
      </c>
      <c r="G12" s="30"/>
      <c r="H12" s="31"/>
      <c r="I12" s="127"/>
      <c r="J12" s="107"/>
      <c r="K12" s="234" t="s">
        <v>150</v>
      </c>
    </row>
    <row r="13" spans="1:14" x14ac:dyDescent="0.2">
      <c r="C13" s="45" t="s">
        <v>67</v>
      </c>
      <c r="E13" s="46" t="s">
        <v>68</v>
      </c>
      <c r="F13" s="144">
        <v>0</v>
      </c>
      <c r="G13" s="30"/>
      <c r="H13" s="31"/>
      <c r="I13" s="92"/>
      <c r="J13" s="105" t="s">
        <v>69</v>
      </c>
      <c r="K13" s="234"/>
    </row>
    <row r="14" spans="1:14" s="14" customFormat="1" x14ac:dyDescent="0.2">
      <c r="C14" s="75"/>
      <c r="E14" s="76"/>
      <c r="F14" s="77"/>
      <c r="G14" s="78"/>
      <c r="H14" s="79"/>
      <c r="I14" s="92"/>
      <c r="J14" s="108"/>
      <c r="K14" s="41"/>
    </row>
    <row r="15" spans="1:14" ht="15" x14ac:dyDescent="0.25">
      <c r="A15" s="209" t="s">
        <v>70</v>
      </c>
      <c r="B15" s="209"/>
      <c r="C15" s="209"/>
      <c r="D15" s="209"/>
      <c r="E15" s="227"/>
      <c r="F15" s="158">
        <f>F17+F27+F33+F38+F43</f>
        <v>0</v>
      </c>
      <c r="G15" s="19"/>
      <c r="H15" s="18"/>
      <c r="I15" s="131" t="e">
        <f>I17+I27+I33+I38+I43</f>
        <v>#DIV/0!</v>
      </c>
      <c r="J15" s="109"/>
      <c r="K15" s="40"/>
      <c r="N15" s="10"/>
    </row>
    <row r="16" spans="1:14" ht="15" x14ac:dyDescent="0.25">
      <c r="A16" s="9"/>
      <c r="F16" s="80"/>
      <c r="G16" s="81"/>
      <c r="H16" s="80"/>
      <c r="I16" s="92"/>
      <c r="J16" s="104"/>
      <c r="K16" s="40"/>
    </row>
    <row r="17" spans="2:11" ht="15" x14ac:dyDescent="0.25">
      <c r="B17" s="47" t="s">
        <v>71</v>
      </c>
      <c r="C17" s="48"/>
      <c r="D17" s="48"/>
      <c r="E17" s="48"/>
      <c r="F17" s="151">
        <f>F18+H17</f>
        <v>0</v>
      </c>
      <c r="G17" s="31"/>
      <c r="H17" s="145">
        <f>SUM(H22:H25)</f>
        <v>0</v>
      </c>
      <c r="I17" s="92" t="e">
        <f>F17/$F$15</f>
        <v>#DIV/0!</v>
      </c>
      <c r="J17" s="110" t="s">
        <v>72</v>
      </c>
      <c r="K17" s="40"/>
    </row>
    <row r="18" spans="2:11" ht="15" x14ac:dyDescent="0.25">
      <c r="C18" s="11" t="s">
        <v>73</v>
      </c>
      <c r="D18" s="50"/>
      <c r="E18" s="7" t="s">
        <v>68</v>
      </c>
      <c r="F18" s="159">
        <f>SUM(G18)*$F$11</f>
        <v>0</v>
      </c>
      <c r="G18" s="145">
        <f>SUM(G19:G21)</f>
        <v>0</v>
      </c>
      <c r="H18" s="31"/>
      <c r="I18" s="92"/>
      <c r="J18" s="215" t="s">
        <v>74</v>
      </c>
      <c r="K18" s="40"/>
    </row>
    <row r="19" spans="2:11" ht="13.9" customHeight="1" x14ac:dyDescent="0.2">
      <c r="D19" s="119"/>
      <c r="E19" s="7" t="s">
        <v>76</v>
      </c>
      <c r="F19" s="30"/>
      <c r="G19" s="144"/>
      <c r="H19" s="31"/>
      <c r="I19" s="128"/>
      <c r="J19" s="216"/>
      <c r="K19" s="200" t="s">
        <v>154</v>
      </c>
    </row>
    <row r="20" spans="2:11" x14ac:dyDescent="0.2">
      <c r="D20" s="62"/>
      <c r="E20" s="7" t="s">
        <v>76</v>
      </c>
      <c r="F20" s="30"/>
      <c r="G20" s="149"/>
      <c r="H20" s="31"/>
      <c r="I20" s="92"/>
      <c r="J20" s="216"/>
      <c r="K20" s="200"/>
    </row>
    <row r="21" spans="2:11" x14ac:dyDescent="0.2">
      <c r="D21" s="62" t="s">
        <v>75</v>
      </c>
      <c r="E21" s="7" t="s">
        <v>76</v>
      </c>
      <c r="F21" s="30"/>
      <c r="G21" s="149"/>
      <c r="H21" s="31"/>
      <c r="I21" s="92"/>
      <c r="J21" s="217"/>
      <c r="K21" s="40"/>
    </row>
    <row r="22" spans="2:11" x14ac:dyDescent="0.2">
      <c r="C22" s="7" t="s">
        <v>77</v>
      </c>
      <c r="E22" s="7" t="s">
        <v>68</v>
      </c>
      <c r="F22" s="30"/>
      <c r="G22" s="30"/>
      <c r="H22" s="149">
        <v>0</v>
      </c>
      <c r="I22" s="92" t="e">
        <f>F17/F68</f>
        <v>#DIV/0!</v>
      </c>
      <c r="J22" s="215" t="s">
        <v>78</v>
      </c>
      <c r="K22" s="40"/>
    </row>
    <row r="23" spans="2:11" x14ac:dyDescent="0.2">
      <c r="D23" s="62"/>
      <c r="F23" s="30"/>
      <c r="G23" s="30"/>
      <c r="H23" s="149"/>
      <c r="I23" s="92"/>
      <c r="J23" s="216"/>
      <c r="K23" s="163"/>
    </row>
    <row r="24" spans="2:11" x14ac:dyDescent="0.2">
      <c r="D24" s="62"/>
      <c r="F24" s="30"/>
      <c r="G24" s="30"/>
      <c r="H24" s="149"/>
      <c r="I24" s="92"/>
      <c r="J24" s="216"/>
      <c r="K24" s="163"/>
    </row>
    <row r="25" spans="2:11" x14ac:dyDescent="0.2">
      <c r="D25" s="62"/>
      <c r="F25" s="30"/>
      <c r="G25" s="64"/>
      <c r="H25" s="174"/>
      <c r="I25" s="92"/>
      <c r="J25" s="217"/>
      <c r="K25" s="163"/>
    </row>
    <row r="26" spans="2:11" x14ac:dyDescent="0.2">
      <c r="H26" s="20"/>
      <c r="I26" s="92"/>
      <c r="J26" s="104"/>
      <c r="K26" s="40"/>
    </row>
    <row r="27" spans="2:11" ht="15" x14ac:dyDescent="0.25">
      <c r="B27" s="47" t="s">
        <v>79</v>
      </c>
      <c r="C27" s="48"/>
      <c r="D27" s="48"/>
      <c r="E27" s="48"/>
      <c r="F27" s="124">
        <f>SUM(G27:H27)</f>
        <v>0</v>
      </c>
      <c r="G27" s="94">
        <f>SUM(G28:G30)</f>
        <v>0</v>
      </c>
      <c r="H27" s="94">
        <f>SUM(H28:H30)</f>
        <v>0</v>
      </c>
      <c r="I27" s="92" t="e">
        <f>F27/$F$15</f>
        <v>#DIV/0!</v>
      </c>
      <c r="J27" s="104"/>
      <c r="K27" s="40"/>
    </row>
    <row r="28" spans="2:11" ht="15" customHeight="1" x14ac:dyDescent="0.2">
      <c r="C28" s="62"/>
      <c r="D28" s="62"/>
      <c r="E28" s="66"/>
      <c r="F28" s="153">
        <f>SUM(G28:H28)</f>
        <v>0</v>
      </c>
      <c r="G28" s="147">
        <v>0</v>
      </c>
      <c r="H28" s="147"/>
      <c r="I28" s="92"/>
      <c r="J28" s="215" t="s">
        <v>80</v>
      </c>
      <c r="K28" s="163" t="s">
        <v>151</v>
      </c>
    </row>
    <row r="29" spans="2:11" x14ac:dyDescent="0.2">
      <c r="C29" s="62"/>
      <c r="D29" s="62"/>
      <c r="E29" s="66"/>
      <c r="F29" s="153">
        <f>SUM(G29:H29)</f>
        <v>0</v>
      </c>
      <c r="G29" s="147">
        <v>0</v>
      </c>
      <c r="H29" s="147"/>
      <c r="I29" s="129"/>
      <c r="J29" s="216"/>
      <c r="K29" s="163" t="s">
        <v>152</v>
      </c>
    </row>
    <row r="30" spans="2:11" x14ac:dyDescent="0.2">
      <c r="C30" s="62"/>
      <c r="D30" s="62"/>
      <c r="E30" s="66"/>
      <c r="F30" s="153">
        <f>SUM(G30:H30)</f>
        <v>0</v>
      </c>
      <c r="G30" s="147">
        <v>0</v>
      </c>
      <c r="H30" s="147"/>
      <c r="I30" s="92"/>
      <c r="J30" s="217"/>
      <c r="K30" s="163" t="s">
        <v>153</v>
      </c>
    </row>
    <row r="31" spans="2:11" x14ac:dyDescent="0.2">
      <c r="C31" s="11"/>
      <c r="F31" s="117"/>
      <c r="G31" s="74"/>
      <c r="H31" s="20"/>
      <c r="I31" s="92"/>
      <c r="J31" s="111"/>
      <c r="K31" s="40"/>
    </row>
    <row r="32" spans="2:11" x14ac:dyDescent="0.2">
      <c r="C32" s="82"/>
      <c r="F32" s="20"/>
      <c r="G32" s="74"/>
      <c r="H32" s="74"/>
      <c r="I32" s="92"/>
      <c r="J32" s="120"/>
      <c r="K32" s="40"/>
    </row>
    <row r="33" spans="2:11" ht="15" x14ac:dyDescent="0.25">
      <c r="B33" s="47" t="s">
        <v>81</v>
      </c>
      <c r="C33" s="48"/>
      <c r="D33" s="48"/>
      <c r="E33" s="48"/>
      <c r="F33" s="151">
        <f>SUM(F34:F36)</f>
        <v>0</v>
      </c>
      <c r="G33" s="30"/>
      <c r="H33" s="30"/>
      <c r="I33" s="92" t="e">
        <f>F33/$F$15</f>
        <v>#DIV/0!</v>
      </c>
      <c r="J33" s="110"/>
      <c r="K33" s="40"/>
    </row>
    <row r="34" spans="2:11" x14ac:dyDescent="0.2">
      <c r="C34" s="121" t="s">
        <v>75</v>
      </c>
      <c r="D34" s="62"/>
      <c r="F34" s="150">
        <v>0</v>
      </c>
      <c r="G34" s="30"/>
      <c r="H34" s="30"/>
      <c r="I34" s="92"/>
      <c r="J34" s="215" t="s">
        <v>82</v>
      </c>
      <c r="K34" s="40"/>
    </row>
    <row r="35" spans="2:11" x14ac:dyDescent="0.2">
      <c r="C35" s="121" t="s">
        <v>75</v>
      </c>
      <c r="D35" s="62"/>
      <c r="F35" s="150">
        <v>0</v>
      </c>
      <c r="G35" s="30"/>
      <c r="H35" s="30"/>
      <c r="I35" s="128"/>
      <c r="J35" s="216"/>
      <c r="K35" s="40"/>
    </row>
    <row r="36" spans="2:11" x14ac:dyDescent="0.2">
      <c r="C36" s="121" t="s">
        <v>83</v>
      </c>
      <c r="D36" s="62"/>
      <c r="F36" s="150">
        <v>0</v>
      </c>
      <c r="G36" s="30"/>
      <c r="H36" s="30"/>
      <c r="I36" s="92"/>
      <c r="J36" s="217"/>
      <c r="K36" s="40"/>
    </row>
    <row r="37" spans="2:11" x14ac:dyDescent="0.2">
      <c r="F37" s="152"/>
      <c r="G37" s="74"/>
      <c r="H37" s="20"/>
      <c r="I37" s="92"/>
      <c r="J37" s="104"/>
      <c r="K37" s="40"/>
    </row>
    <row r="38" spans="2:11" ht="15" x14ac:dyDescent="0.25">
      <c r="B38" s="47" t="s">
        <v>84</v>
      </c>
      <c r="C38" s="48"/>
      <c r="D38" s="48"/>
      <c r="E38" s="49" t="s">
        <v>68</v>
      </c>
      <c r="F38" s="153">
        <f>SUM(F39:F40)</f>
        <v>0</v>
      </c>
      <c r="G38" s="30"/>
      <c r="H38" s="30"/>
      <c r="I38" s="92" t="e">
        <f>F38/$F$15</f>
        <v>#DIV/0!</v>
      </c>
      <c r="J38" s="110"/>
      <c r="K38" s="40"/>
    </row>
    <row r="39" spans="2:11" ht="15" x14ac:dyDescent="0.25">
      <c r="B39" s="9"/>
      <c r="C39" s="11" t="s">
        <v>85</v>
      </c>
      <c r="D39" s="11"/>
      <c r="E39" s="7" t="s">
        <v>68</v>
      </c>
      <c r="F39" s="150">
        <v>0</v>
      </c>
      <c r="G39" s="30"/>
      <c r="H39" s="30"/>
      <c r="I39" s="126"/>
      <c r="J39" s="228" t="s">
        <v>86</v>
      </c>
      <c r="K39" s="40"/>
    </row>
    <row r="40" spans="2:11" ht="15" x14ac:dyDescent="0.25">
      <c r="B40" s="9"/>
      <c r="C40" s="11" t="s">
        <v>87</v>
      </c>
      <c r="D40" s="50"/>
      <c r="E40" s="7" t="s">
        <v>68</v>
      </c>
      <c r="F40" s="150">
        <v>0</v>
      </c>
      <c r="G40" s="30"/>
      <c r="H40" s="30"/>
      <c r="I40" s="92"/>
      <c r="J40" s="229"/>
      <c r="K40" s="40"/>
    </row>
    <row r="41" spans="2:11" ht="15" x14ac:dyDescent="0.25">
      <c r="B41" s="9"/>
      <c r="C41" s="11"/>
      <c r="D41" s="50"/>
      <c r="I41" s="92"/>
      <c r="J41" s="111"/>
      <c r="K41" s="40"/>
    </row>
    <row r="42" spans="2:11" x14ac:dyDescent="0.2">
      <c r="I42" s="92"/>
      <c r="J42" s="112"/>
      <c r="K42" s="40"/>
    </row>
    <row r="43" spans="2:11" ht="15" x14ac:dyDescent="0.25">
      <c r="B43" s="47" t="s">
        <v>88</v>
      </c>
      <c r="C43" s="48"/>
      <c r="D43" s="48"/>
      <c r="E43" s="48"/>
      <c r="F43" s="154">
        <f>SUM(F44:F46)</f>
        <v>0</v>
      </c>
      <c r="G43" s="151">
        <f t="shared" ref="G43:H43" si="0">SUM(G44:G46)</f>
        <v>0</v>
      </c>
      <c r="H43" s="151">
        <f t="shared" si="0"/>
        <v>0</v>
      </c>
      <c r="I43" s="92" t="e">
        <f>F43/$F$15</f>
        <v>#DIV/0!</v>
      </c>
      <c r="J43" s="110"/>
      <c r="K43" s="40"/>
    </row>
    <row r="44" spans="2:11" ht="15" x14ac:dyDescent="0.25">
      <c r="C44" s="62" t="s">
        <v>75</v>
      </c>
      <c r="D44" s="62"/>
      <c r="E44" s="62"/>
      <c r="F44" s="154">
        <f>SUM(G44:H44)</f>
        <v>0</v>
      </c>
      <c r="G44" s="148">
        <v>0</v>
      </c>
      <c r="H44" s="148">
        <v>0</v>
      </c>
      <c r="I44" s="130"/>
      <c r="J44" s="213" t="s">
        <v>89</v>
      </c>
      <c r="K44" s="40"/>
    </row>
    <row r="45" spans="2:11" ht="15" x14ac:dyDescent="0.25">
      <c r="C45" s="62" t="s">
        <v>75</v>
      </c>
      <c r="D45" s="62"/>
      <c r="E45" s="62"/>
      <c r="F45" s="154">
        <f>SUM(G45:H45)</f>
        <v>0</v>
      </c>
      <c r="G45" s="149">
        <v>0</v>
      </c>
      <c r="H45" s="149">
        <v>0</v>
      </c>
      <c r="I45" s="92"/>
      <c r="J45" s="230"/>
      <c r="K45" s="40"/>
    </row>
    <row r="46" spans="2:11" x14ac:dyDescent="0.2">
      <c r="C46" s="62" t="s">
        <v>83</v>
      </c>
      <c r="D46" s="62"/>
      <c r="E46" s="62"/>
      <c r="F46" s="153">
        <f>SUM(G46:H46)</f>
        <v>0</v>
      </c>
      <c r="G46" s="149">
        <v>0</v>
      </c>
      <c r="H46" s="149">
        <v>0</v>
      </c>
      <c r="I46" s="92"/>
      <c r="J46" s="214"/>
      <c r="K46" s="40"/>
    </row>
    <row r="47" spans="2:11" x14ac:dyDescent="0.2">
      <c r="I47" s="92"/>
      <c r="J47" s="112"/>
      <c r="K47" s="40"/>
    </row>
    <row r="48" spans="2:11" x14ac:dyDescent="0.2">
      <c r="F48" s="125"/>
      <c r="G48" s="74"/>
      <c r="H48" s="20"/>
      <c r="I48" s="92"/>
      <c r="J48" s="104"/>
      <c r="K48" s="40"/>
    </row>
    <row r="49" spans="1:11" ht="15" x14ac:dyDescent="0.25">
      <c r="A49" s="209" t="s">
        <v>90</v>
      </c>
      <c r="B49" s="209"/>
      <c r="C49" s="209"/>
      <c r="D49" s="209"/>
      <c r="E49" s="227"/>
      <c r="F49" s="155">
        <f>F51+F55</f>
        <v>0</v>
      </c>
      <c r="G49" s="31"/>
      <c r="H49" s="31"/>
      <c r="I49" s="132" t="e">
        <f>I51+I55</f>
        <v>#DIV/0!</v>
      </c>
      <c r="J49" s="109"/>
      <c r="K49" s="40"/>
    </row>
    <row r="50" spans="1:11" ht="15" x14ac:dyDescent="0.25">
      <c r="A50" s="9"/>
      <c r="F50" s="156"/>
      <c r="I50" s="92"/>
      <c r="J50" s="113"/>
      <c r="K50" s="40"/>
    </row>
    <row r="51" spans="1:11" ht="15" x14ac:dyDescent="0.25">
      <c r="A51" s="9"/>
      <c r="B51" s="47" t="s">
        <v>91</v>
      </c>
      <c r="C51" s="48"/>
      <c r="D51" s="48"/>
      <c r="E51" s="48"/>
      <c r="F51" s="151">
        <f>SUM(F52:F53)</f>
        <v>0</v>
      </c>
      <c r="G51" s="31"/>
      <c r="H51" s="31"/>
      <c r="I51" s="92" t="e">
        <f>F51/$F$49</f>
        <v>#DIV/0!</v>
      </c>
      <c r="J51" s="113"/>
      <c r="K51" s="40"/>
    </row>
    <row r="52" spans="1:11" ht="15" x14ac:dyDescent="0.25">
      <c r="C52" s="7" t="s">
        <v>92</v>
      </c>
      <c r="E52" s="60" t="s">
        <v>68</v>
      </c>
      <c r="F52" s="157">
        <f>F5*F12</f>
        <v>0</v>
      </c>
      <c r="G52" s="31"/>
      <c r="H52" s="31"/>
      <c r="I52" s="92"/>
      <c r="J52" s="136" t="s">
        <v>93</v>
      </c>
      <c r="K52" s="40"/>
    </row>
    <row r="53" spans="1:11" ht="15" x14ac:dyDescent="0.25">
      <c r="C53" s="7" t="s">
        <v>94</v>
      </c>
      <c r="F53" s="154">
        <f>F8*F13</f>
        <v>0</v>
      </c>
      <c r="G53" s="64"/>
      <c r="H53" s="31"/>
      <c r="I53" s="92"/>
      <c r="J53" s="136" t="s">
        <v>95</v>
      </c>
      <c r="K53" s="40"/>
    </row>
    <row r="54" spans="1:11" x14ac:dyDescent="0.2">
      <c r="F54" s="156"/>
      <c r="I54" s="92"/>
      <c r="J54" s="104"/>
      <c r="K54" s="40"/>
    </row>
    <row r="55" spans="1:11" ht="15" x14ac:dyDescent="0.25">
      <c r="B55" s="47" t="s">
        <v>96</v>
      </c>
      <c r="C55" s="51"/>
      <c r="D55" s="51"/>
      <c r="E55" s="51"/>
      <c r="F55" s="155">
        <f>SUM(F56:F57)</f>
        <v>0</v>
      </c>
      <c r="G55" s="31"/>
      <c r="H55" s="31"/>
      <c r="I55" s="92" t="e">
        <f>F55/$F$49</f>
        <v>#DIV/0!</v>
      </c>
      <c r="J55" s="228" t="s">
        <v>97</v>
      </c>
      <c r="K55" s="40"/>
    </row>
    <row r="56" spans="1:11" x14ac:dyDescent="0.2">
      <c r="C56" s="7" t="s">
        <v>98</v>
      </c>
      <c r="E56" s="7" t="s">
        <v>68</v>
      </c>
      <c r="F56" s="149">
        <v>0</v>
      </c>
      <c r="G56" s="31"/>
      <c r="H56" s="31"/>
      <c r="I56" s="92"/>
      <c r="J56" s="233"/>
      <c r="K56" s="40"/>
    </row>
    <row r="57" spans="1:11" x14ac:dyDescent="0.2">
      <c r="C57" s="7" t="s">
        <v>99</v>
      </c>
      <c r="E57" s="7" t="s">
        <v>68</v>
      </c>
      <c r="F57" s="149"/>
      <c r="G57" s="31"/>
      <c r="H57" s="31"/>
      <c r="I57" s="92"/>
      <c r="J57" s="229"/>
      <c r="K57" s="40"/>
    </row>
    <row r="58" spans="1:11" x14ac:dyDescent="0.2">
      <c r="C58" s="83"/>
      <c r="D58" s="83"/>
      <c r="E58" s="83"/>
      <c r="F58" s="83"/>
      <c r="G58" s="83"/>
      <c r="H58" s="83"/>
      <c r="I58" s="92"/>
      <c r="J58" s="104"/>
      <c r="K58" s="40"/>
    </row>
    <row r="59" spans="1:11" ht="15" x14ac:dyDescent="0.25">
      <c r="A59" s="209" t="s">
        <v>100</v>
      </c>
      <c r="B59" s="209"/>
      <c r="C59" s="209"/>
      <c r="D59" s="209"/>
      <c r="E59" s="227"/>
      <c r="F59" s="21">
        <f>F60-F61</f>
        <v>0</v>
      </c>
      <c r="G59" s="31"/>
      <c r="H59" s="31"/>
      <c r="I59" s="92"/>
      <c r="J59" s="104" t="s">
        <v>101</v>
      </c>
      <c r="K59" s="40"/>
    </row>
    <row r="60" spans="1:11" ht="15" x14ac:dyDescent="0.25">
      <c r="B60" s="9"/>
      <c r="C60" s="7" t="s">
        <v>102</v>
      </c>
      <c r="F60" s="146">
        <f>F49</f>
        <v>0</v>
      </c>
      <c r="G60" s="31"/>
      <c r="H60" s="31"/>
      <c r="I60" s="92"/>
      <c r="J60" s="104" t="s">
        <v>103</v>
      </c>
      <c r="K60" s="40"/>
    </row>
    <row r="61" spans="1:11" ht="15" x14ac:dyDescent="0.25">
      <c r="B61" s="9"/>
      <c r="C61" s="7" t="s">
        <v>104</v>
      </c>
      <c r="F61" s="146">
        <f>F15</f>
        <v>0</v>
      </c>
      <c r="G61" s="31"/>
      <c r="H61" s="31"/>
      <c r="I61" s="92"/>
      <c r="J61" s="104" t="s">
        <v>105</v>
      </c>
      <c r="K61" s="40"/>
    </row>
    <row r="62" spans="1:11" ht="15" x14ac:dyDescent="0.25">
      <c r="B62" s="9"/>
      <c r="C62" s="52"/>
      <c r="D62" s="9"/>
      <c r="E62" s="9"/>
      <c r="F62" s="9"/>
      <c r="G62" s="9"/>
      <c r="H62" s="9"/>
      <c r="I62" s="92"/>
      <c r="J62" s="105"/>
      <c r="K62" s="40"/>
    </row>
    <row r="63" spans="1:11" ht="15" x14ac:dyDescent="0.25">
      <c r="B63" s="9"/>
      <c r="C63" s="84"/>
      <c r="D63" s="14"/>
      <c r="E63" s="14"/>
      <c r="F63" s="138"/>
      <c r="G63" s="99"/>
      <c r="H63" s="99"/>
      <c r="I63" s="92"/>
      <c r="J63" s="114"/>
      <c r="K63" s="40"/>
    </row>
    <row r="64" spans="1:11" s="11" customFormat="1" ht="15" x14ac:dyDescent="0.25">
      <c r="A64" s="231" t="s">
        <v>106</v>
      </c>
      <c r="B64" s="231"/>
      <c r="C64" s="231"/>
      <c r="D64" s="231"/>
      <c r="E64" s="232"/>
      <c r="F64" s="95" t="b">
        <f>IF(F59 &gt; 0, F59, IF(F59 &lt; 0, 0))</f>
        <v>0</v>
      </c>
      <c r="G64" s="99"/>
      <c r="H64" s="99"/>
      <c r="I64" s="92"/>
      <c r="J64" s="115"/>
      <c r="K64" s="42"/>
    </row>
    <row r="65" spans="1:11" s="11" customFormat="1" ht="28.5" x14ac:dyDescent="0.2">
      <c r="B65" s="98" t="s">
        <v>107</v>
      </c>
      <c r="D65" s="97"/>
      <c r="F65" s="96">
        <f>IF(F59 &gt; 0, 0, ABS(F59))</f>
        <v>0</v>
      </c>
      <c r="G65" s="99"/>
      <c r="H65" s="100"/>
      <c r="I65" s="92"/>
      <c r="J65" s="116" t="s">
        <v>108</v>
      </c>
      <c r="K65" s="42"/>
    </row>
    <row r="66" spans="1:11" s="11" customFormat="1" ht="15" x14ac:dyDescent="0.2">
      <c r="B66" s="11" t="s">
        <v>109</v>
      </c>
      <c r="F66" s="133">
        <v>0</v>
      </c>
      <c r="G66" s="99"/>
      <c r="H66" s="99"/>
      <c r="I66" s="92"/>
      <c r="J66" s="213" t="s">
        <v>110</v>
      </c>
      <c r="K66" s="42"/>
    </row>
    <row r="67" spans="1:11" s="11" customFormat="1" ht="15" x14ac:dyDescent="0.2">
      <c r="B67" s="11" t="s">
        <v>111</v>
      </c>
      <c r="F67" s="134">
        <v>0</v>
      </c>
      <c r="G67" s="99"/>
      <c r="H67" s="99"/>
      <c r="I67" s="92"/>
      <c r="J67" s="214"/>
      <c r="K67" s="42"/>
    </row>
    <row r="68" spans="1:11" ht="15" x14ac:dyDescent="0.25">
      <c r="B68" s="11" t="s">
        <v>112</v>
      </c>
      <c r="C68" s="11"/>
      <c r="D68" s="85"/>
      <c r="E68" s="85"/>
      <c r="F68" s="137">
        <f>IF((F65+F66+F67)&lt;0,0,F65+F66+F67)</f>
        <v>0</v>
      </c>
      <c r="I68" s="92"/>
      <c r="J68" s="160" t="s">
        <v>113</v>
      </c>
      <c r="K68" s="40"/>
    </row>
    <row r="69" spans="1:11" x14ac:dyDescent="0.2">
      <c r="B69" s="86"/>
      <c r="C69" s="86"/>
      <c r="D69" s="87"/>
      <c r="E69" s="87"/>
      <c r="F69" s="88"/>
      <c r="G69" s="12"/>
      <c r="I69" s="92"/>
      <c r="J69" s="92"/>
      <c r="K69" s="40"/>
    </row>
    <row r="70" spans="1:11" x14ac:dyDescent="0.2">
      <c r="I70" s="92"/>
      <c r="J70" s="101"/>
      <c r="K70" s="40"/>
    </row>
    <row r="71" spans="1:11" ht="15" x14ac:dyDescent="0.25">
      <c r="A71" s="47" t="s">
        <v>114</v>
      </c>
      <c r="B71" s="48"/>
      <c r="C71" s="48"/>
      <c r="D71" s="48"/>
      <c r="E71" s="53" t="s">
        <v>115</v>
      </c>
      <c r="F71" s="53" t="s">
        <v>5</v>
      </c>
      <c r="G71" s="47" t="s">
        <v>116</v>
      </c>
      <c r="H71" s="33"/>
      <c r="I71" s="92"/>
      <c r="J71" s="49"/>
      <c r="K71" s="43"/>
    </row>
    <row r="72" spans="1:11" ht="15" x14ac:dyDescent="0.25">
      <c r="A72" s="9" t="s">
        <v>117</v>
      </c>
      <c r="E72" s="54"/>
      <c r="F72" s="54"/>
      <c r="G72" s="9"/>
      <c r="H72" s="34"/>
      <c r="I72" s="92"/>
      <c r="J72" s="101"/>
      <c r="K72" s="40"/>
    </row>
    <row r="73" spans="1:11" ht="13.9" customHeight="1" x14ac:dyDescent="0.25">
      <c r="A73" s="7">
        <v>1</v>
      </c>
      <c r="B73" s="7" t="s">
        <v>118</v>
      </c>
      <c r="E73" s="54"/>
      <c r="F73" s="65">
        <v>3</v>
      </c>
      <c r="G73" s="55" t="s">
        <v>119</v>
      </c>
      <c r="H73" s="66"/>
      <c r="I73" s="92"/>
      <c r="J73" s="210" t="s">
        <v>120</v>
      </c>
      <c r="K73" s="101"/>
    </row>
    <row r="74" spans="1:11" ht="13.9" customHeight="1" x14ac:dyDescent="0.25">
      <c r="A74" s="7">
        <v>2</v>
      </c>
      <c r="B74" s="7" t="s">
        <v>121</v>
      </c>
      <c r="E74" s="54"/>
      <c r="F74" s="65">
        <v>3</v>
      </c>
      <c r="G74" s="65" t="s">
        <v>119</v>
      </c>
      <c r="H74" s="35"/>
      <c r="I74" s="92"/>
      <c r="J74" s="211"/>
      <c r="K74" s="101"/>
    </row>
    <row r="75" spans="1:11" ht="15" x14ac:dyDescent="0.25">
      <c r="A75" s="9">
        <v>3</v>
      </c>
      <c r="B75" s="7" t="s">
        <v>23</v>
      </c>
      <c r="E75" s="54"/>
      <c r="F75" s="65">
        <v>3</v>
      </c>
      <c r="G75" s="65" t="s">
        <v>119</v>
      </c>
      <c r="H75" s="35"/>
      <c r="I75" s="92"/>
      <c r="J75" s="212"/>
      <c r="K75" s="101"/>
    </row>
    <row r="76" spans="1:11" x14ac:dyDescent="0.2">
      <c r="A76" s="7">
        <v>4</v>
      </c>
      <c r="B76" s="7" t="s">
        <v>161</v>
      </c>
      <c r="I76" s="92"/>
      <c r="J76" s="101"/>
      <c r="K76" s="101"/>
    </row>
    <row r="77" spans="1:11" ht="15" x14ac:dyDescent="0.25">
      <c r="C77" s="9" t="s">
        <v>159</v>
      </c>
      <c r="E77" s="56">
        <f>F4</f>
        <v>0</v>
      </c>
      <c r="F77" s="12">
        <v>6</v>
      </c>
      <c r="G77" s="55" t="s">
        <v>122</v>
      </c>
      <c r="H77" s="32" t="s">
        <v>123</v>
      </c>
      <c r="I77" s="92"/>
      <c r="J77" s="101"/>
      <c r="K77" s="40"/>
    </row>
    <row r="78" spans="1:11" ht="15" x14ac:dyDescent="0.25">
      <c r="B78" s="54" t="s">
        <v>156</v>
      </c>
      <c r="F78" s="12"/>
      <c r="G78" s="55"/>
      <c r="H78" s="32"/>
      <c r="I78" s="92"/>
      <c r="J78" s="101"/>
      <c r="K78" s="40"/>
    </row>
    <row r="79" spans="1:11" ht="15" x14ac:dyDescent="0.25">
      <c r="C79" s="9" t="s">
        <v>172</v>
      </c>
      <c r="I79" s="139"/>
      <c r="J79" s="101"/>
      <c r="K79" s="40"/>
    </row>
    <row r="80" spans="1:11" ht="15" x14ac:dyDescent="0.25">
      <c r="C80" s="9"/>
      <c r="D80" s="65" t="s">
        <v>174</v>
      </c>
      <c r="E80" s="176">
        <f>F7</f>
        <v>0</v>
      </c>
      <c r="F80" s="177">
        <v>0.15</v>
      </c>
      <c r="G80" s="67" t="s">
        <v>124</v>
      </c>
      <c r="H80" s="36" t="s">
        <v>168</v>
      </c>
      <c r="I80" s="139"/>
      <c r="J80" s="101"/>
      <c r="K80" s="40"/>
    </row>
    <row r="81" spans="1:15" ht="15" x14ac:dyDescent="0.25">
      <c r="C81" s="9"/>
      <c r="D81" s="65" t="s">
        <v>173</v>
      </c>
      <c r="E81" s="179">
        <f>F8</f>
        <v>0</v>
      </c>
      <c r="F81" s="178">
        <v>50</v>
      </c>
      <c r="G81" s="67" t="s">
        <v>170</v>
      </c>
      <c r="H81" s="36" t="s">
        <v>180</v>
      </c>
      <c r="I81" s="139"/>
      <c r="J81" s="101"/>
      <c r="K81" s="40"/>
    </row>
    <row r="82" spans="1:15" x14ac:dyDescent="0.2">
      <c r="A82" s="7">
        <v>5</v>
      </c>
      <c r="B82" s="7" t="s">
        <v>125</v>
      </c>
      <c r="E82" s="123" t="e">
        <f>F51/F15</f>
        <v>#DIV/0!</v>
      </c>
      <c r="F82" s="34">
        <v>0.5</v>
      </c>
      <c r="G82" s="67" t="s">
        <v>126</v>
      </c>
      <c r="H82" s="36" t="s">
        <v>127</v>
      </c>
      <c r="I82" s="139"/>
      <c r="J82" s="101"/>
      <c r="K82" s="40"/>
    </row>
    <row r="83" spans="1:15" x14ac:dyDescent="0.2">
      <c r="A83" s="7">
        <v>6</v>
      </c>
      <c r="B83" s="7" t="s">
        <v>33</v>
      </c>
      <c r="E83" s="34" t="e">
        <f>F68/F15</f>
        <v>#DIV/0!</v>
      </c>
      <c r="F83" s="34">
        <v>0.33</v>
      </c>
      <c r="G83" s="67" t="s">
        <v>36</v>
      </c>
      <c r="H83" s="32" t="s">
        <v>34</v>
      </c>
      <c r="I83" s="92"/>
      <c r="J83" s="101"/>
      <c r="K83" s="40"/>
    </row>
    <row r="84" spans="1:15" x14ac:dyDescent="0.2">
      <c r="A84" s="7">
        <v>7</v>
      </c>
      <c r="B84" s="7" t="s">
        <v>128</v>
      </c>
      <c r="E84" s="8" t="e">
        <f>F17/F68</f>
        <v>#DIV/0!</v>
      </c>
      <c r="F84" s="8">
        <f>4/3</f>
        <v>1.3333333333333333</v>
      </c>
      <c r="G84" s="67" t="s">
        <v>129</v>
      </c>
      <c r="H84" s="45" t="s">
        <v>130</v>
      </c>
      <c r="I84" s="139"/>
      <c r="J84" s="101"/>
      <c r="K84" s="40"/>
    </row>
    <row r="85" spans="1:15" x14ac:dyDescent="0.2">
      <c r="A85" s="7">
        <v>8</v>
      </c>
      <c r="B85" s="7" t="s">
        <v>41</v>
      </c>
      <c r="D85" s="55"/>
      <c r="E85" s="36" t="e">
        <f>F68/F49</f>
        <v>#DIV/0!</v>
      </c>
      <c r="F85" s="36">
        <v>0.33300000000000002</v>
      </c>
      <c r="G85" s="67" t="s">
        <v>131</v>
      </c>
      <c r="H85" s="45" t="s">
        <v>132</v>
      </c>
      <c r="I85" s="139"/>
      <c r="J85" s="101"/>
      <c r="K85" s="40"/>
    </row>
    <row r="86" spans="1:15" x14ac:dyDescent="0.2">
      <c r="A86" s="7">
        <v>9</v>
      </c>
      <c r="B86" s="7" t="s">
        <v>133</v>
      </c>
      <c r="E86" s="36"/>
      <c r="F86" s="37" t="s">
        <v>29</v>
      </c>
      <c r="G86" s="67" t="s">
        <v>29</v>
      </c>
      <c r="H86" s="32" t="s">
        <v>134</v>
      </c>
      <c r="I86" s="92"/>
      <c r="J86" s="101"/>
      <c r="K86" s="40"/>
    </row>
    <row r="87" spans="1:15" x14ac:dyDescent="0.2">
      <c r="A87" s="7">
        <v>10</v>
      </c>
      <c r="B87" s="7" t="s">
        <v>135</v>
      </c>
      <c r="E87" s="36"/>
      <c r="F87" s="37" t="s">
        <v>29</v>
      </c>
      <c r="G87" s="67" t="s">
        <v>29</v>
      </c>
      <c r="H87" s="32" t="s">
        <v>136</v>
      </c>
      <c r="I87" s="92"/>
      <c r="J87" s="101"/>
      <c r="K87" s="40"/>
    </row>
    <row r="88" spans="1:15" x14ac:dyDescent="0.2">
      <c r="A88" s="7">
        <v>11</v>
      </c>
      <c r="B88" s="7" t="s">
        <v>137</v>
      </c>
      <c r="E88" s="36"/>
      <c r="F88" s="122">
        <v>3</v>
      </c>
      <c r="G88" s="65" t="s">
        <v>119</v>
      </c>
      <c r="H88" s="38" t="s">
        <v>120</v>
      </c>
      <c r="I88" s="92"/>
      <c r="J88" s="101"/>
      <c r="K88" s="40"/>
    </row>
    <row r="89" spans="1:15" x14ac:dyDescent="0.2">
      <c r="I89" s="92"/>
      <c r="J89" s="101"/>
      <c r="K89" s="40"/>
    </row>
    <row r="90" spans="1:15" ht="15" x14ac:dyDescent="0.25">
      <c r="A90" s="9" t="s">
        <v>138</v>
      </c>
      <c r="F90" s="8"/>
      <c r="G90" s="68"/>
      <c r="H90" s="69"/>
      <c r="I90" s="92"/>
      <c r="J90" s="102"/>
      <c r="K90" s="40"/>
    </row>
    <row r="91" spans="1:15" x14ac:dyDescent="0.2">
      <c r="B91" s="56" t="s">
        <v>139</v>
      </c>
      <c r="C91" s="57"/>
      <c r="D91" s="57"/>
      <c r="G91" s="70"/>
      <c r="H91" s="71"/>
      <c r="I91" s="92"/>
      <c r="J91" s="102"/>
      <c r="K91" s="44"/>
      <c r="L91" s="13"/>
      <c r="M91" s="13"/>
      <c r="N91" s="13"/>
      <c r="O91" s="13"/>
    </row>
    <row r="92" spans="1:15" x14ac:dyDescent="0.2">
      <c r="B92" s="58" t="s">
        <v>140</v>
      </c>
      <c r="C92" s="58"/>
      <c r="D92" s="58"/>
      <c r="G92" s="17"/>
      <c r="H92" s="17"/>
      <c r="I92" s="92"/>
      <c r="J92" s="102"/>
      <c r="K92" s="40"/>
    </row>
    <row r="93" spans="1:15" x14ac:dyDescent="0.2">
      <c r="G93" s="17"/>
      <c r="H93" s="72"/>
      <c r="I93" s="92"/>
      <c r="J93" s="102"/>
      <c r="K93" s="40"/>
    </row>
    <row r="94" spans="1:15" ht="15" x14ac:dyDescent="0.25">
      <c r="A94" s="59" t="s">
        <v>141</v>
      </c>
      <c r="B94" s="60"/>
      <c r="C94" s="60"/>
      <c r="D94" s="60"/>
      <c r="G94" s="15"/>
      <c r="H94" s="73"/>
      <c r="I94" s="92"/>
      <c r="J94" s="102"/>
      <c r="K94" s="40"/>
    </row>
    <row r="95" spans="1:15" x14ac:dyDescent="0.2">
      <c r="B95" s="61" t="s">
        <v>142</v>
      </c>
      <c r="C95" s="61"/>
      <c r="D95" s="61"/>
      <c r="G95" s="15"/>
      <c r="H95" s="15"/>
      <c r="I95" s="92"/>
      <c r="J95" s="102"/>
      <c r="K95" s="40"/>
    </row>
    <row r="96" spans="1:15" x14ac:dyDescent="0.2">
      <c r="B96" s="62" t="s">
        <v>143</v>
      </c>
      <c r="C96" s="62"/>
      <c r="D96" s="62"/>
      <c r="G96" s="15"/>
      <c r="H96" s="68"/>
      <c r="I96" s="92"/>
      <c r="J96" s="102"/>
      <c r="K96" s="40"/>
    </row>
    <row r="97" spans="2:11" x14ac:dyDescent="0.2">
      <c r="B97" s="63" t="s">
        <v>144</v>
      </c>
      <c r="C97" s="63"/>
      <c r="D97" s="63"/>
      <c r="G97" s="15"/>
      <c r="H97" s="17"/>
      <c r="I97" s="92"/>
      <c r="J97" s="102"/>
      <c r="K97" s="40"/>
    </row>
    <row r="98" spans="2:11" x14ac:dyDescent="0.2">
      <c r="B98" s="30" t="s">
        <v>145</v>
      </c>
      <c r="C98" s="64"/>
      <c r="D98" s="64"/>
      <c r="F98" s="16"/>
      <c r="G98" s="15"/>
      <c r="H98" s="17"/>
      <c r="I98" s="92"/>
      <c r="J98" s="102"/>
      <c r="K98" s="40"/>
    </row>
    <row r="99" spans="2:11" x14ac:dyDescent="0.2">
      <c r="G99" s="15"/>
      <c r="H99" s="71"/>
      <c r="I99" s="92"/>
      <c r="J99" s="103"/>
      <c r="K99" s="161"/>
    </row>
    <row r="100" spans="2:11" x14ac:dyDescent="0.2">
      <c r="G100" s="15"/>
      <c r="H100" s="17"/>
      <c r="I100" s="92"/>
      <c r="J100" s="103"/>
    </row>
    <row r="101" spans="2:11" x14ac:dyDescent="0.2">
      <c r="H101" s="16"/>
      <c r="I101" s="92"/>
    </row>
    <row r="102" spans="2:11" x14ac:dyDescent="0.2">
      <c r="H102" s="12"/>
      <c r="I102" s="92"/>
    </row>
    <row r="103" spans="2:11" x14ac:dyDescent="0.2">
      <c r="H103" s="8"/>
      <c r="I103" s="92"/>
    </row>
    <row r="104" spans="2:11" x14ac:dyDescent="0.2">
      <c r="H104" s="16"/>
      <c r="I104" s="92"/>
    </row>
    <row r="105" spans="2:11" x14ac:dyDescent="0.2">
      <c r="I105" s="92"/>
    </row>
    <row r="106" spans="2:11" x14ac:dyDescent="0.2">
      <c r="I106" s="92"/>
    </row>
    <row r="107" spans="2:11" x14ac:dyDescent="0.2">
      <c r="I107" s="92"/>
    </row>
    <row r="108" spans="2:11" x14ac:dyDescent="0.2">
      <c r="I108" s="92"/>
    </row>
    <row r="109" spans="2:11" x14ac:dyDescent="0.2">
      <c r="I109" s="92"/>
    </row>
    <row r="110" spans="2:11" x14ac:dyDescent="0.2">
      <c r="I110" s="92"/>
    </row>
    <row r="111" spans="2:11" x14ac:dyDescent="0.2">
      <c r="I111" s="92"/>
    </row>
  </sheetData>
  <sheetProtection algorithmName="SHA-512" hashValue="NyswHJ7/TsLmAqpqlPVvbkujmTkbDsM86JAC/v1KyMKtUTjarKqXXn3dNvJ6INsQ8BArhAHlQhuu91uXDXli8A==" saltValue="CDAR2Ya/n2U/tM9ae334/g==" spinCount="100000" sheet="1" objects="1" scenarios="1"/>
  <mergeCells count="22">
    <mergeCell ref="J34:J36"/>
    <mergeCell ref="A1:E2"/>
    <mergeCell ref="F1:H1"/>
    <mergeCell ref="K1:K3"/>
    <mergeCell ref="F2:F3"/>
    <mergeCell ref="G2:G3"/>
    <mergeCell ref="H2:H3"/>
    <mergeCell ref="A3:E3"/>
    <mergeCell ref="A15:E15"/>
    <mergeCell ref="J18:J21"/>
    <mergeCell ref="J22:J25"/>
    <mergeCell ref="J28:J30"/>
    <mergeCell ref="K12:K13"/>
    <mergeCell ref="K19:K20"/>
    <mergeCell ref="J66:J67"/>
    <mergeCell ref="J73:J75"/>
    <mergeCell ref="J39:J40"/>
    <mergeCell ref="J44:J46"/>
    <mergeCell ref="A49:E49"/>
    <mergeCell ref="J55:J57"/>
    <mergeCell ref="A59:E59"/>
    <mergeCell ref="A64:E64"/>
  </mergeCells>
  <conditionalFormatting sqref="E77">
    <cfRule type="cellIs" dxfId="14" priority="12" operator="equal">
      <formula>0</formula>
    </cfRule>
    <cfRule type="cellIs" dxfId="13" priority="13" operator="greaterThan">
      <formula>$F$78</formula>
    </cfRule>
    <cfRule type="cellIs" dxfId="12" priority="14" operator="lessThanOrEqual">
      <formula>$F$78</formula>
    </cfRule>
  </conditionalFormatting>
  <conditionalFormatting sqref="E80">
    <cfRule type="cellIs" dxfId="11" priority="15" operator="lessThan">
      <formula>$F$81</formula>
    </cfRule>
    <cfRule type="cellIs" dxfId="10" priority="16" operator="greaterThanOrEqual">
      <formula>$F$81</formula>
    </cfRule>
  </conditionalFormatting>
  <conditionalFormatting sqref="E81">
    <cfRule type="cellIs" dxfId="9" priority="17" operator="lessThan">
      <formula>$F$82</formula>
    </cfRule>
    <cfRule type="cellIs" dxfId="8" priority="18" operator="greaterThanOrEqual">
      <formula>$F$82</formula>
    </cfRule>
  </conditionalFormatting>
  <conditionalFormatting sqref="E82">
    <cfRule type="cellIs" dxfId="7" priority="5" stopIfTrue="1" operator="lessThan">
      <formula>$F$83</formula>
    </cfRule>
    <cfRule type="cellIs" dxfId="6" priority="6" stopIfTrue="1" operator="greaterThanOrEqual">
      <formula>$F$83</formula>
    </cfRule>
    <cfRule type="colorScale" priority="10">
      <colorScale>
        <cfvo type="num" val="$F$83"/>
        <cfvo type="num" val="$F$83"/>
        <color theme="5" tint="0.79998168889431442"/>
        <color theme="6" tint="0.79998168889431442"/>
      </colorScale>
    </cfRule>
  </conditionalFormatting>
  <conditionalFormatting sqref="E83">
    <cfRule type="cellIs" dxfId="5" priority="7" stopIfTrue="1" operator="lessThanOrEqual">
      <formula>$F$84</formula>
    </cfRule>
    <cfRule type="cellIs" dxfId="4" priority="9" stopIfTrue="1" operator="greaterThan">
      <formula>$F$84</formula>
    </cfRule>
  </conditionalFormatting>
  <conditionalFormatting sqref="E84">
    <cfRule type="cellIs" dxfId="3" priority="1" operator="lessThanOrEqual">
      <formula>$F$85</formula>
    </cfRule>
    <cfRule type="cellIs" dxfId="2" priority="2" operator="greaterThan">
      <formula>$F$85</formula>
    </cfRule>
  </conditionalFormatting>
  <conditionalFormatting sqref="E85">
    <cfRule type="cellIs" dxfId="1" priority="3" stopIfTrue="1" operator="greaterThan">
      <formula>$F$86</formula>
    </cfRule>
    <cfRule type="cellIs" dxfId="0" priority="4" stopIfTrue="1" operator="lessThanOrEqual">
      <formula>$F$86</formula>
    </cfRule>
    <cfRule type="colorScale" priority="11">
      <colorScale>
        <cfvo type="num" val="#REF!"/>
        <cfvo type="num" val="#REF!"/>
        <color theme="6" tint="0.79998168889431442"/>
        <color theme="5" tint="0.79998168889431442"/>
      </colorScale>
    </cfRule>
  </conditionalFormatting>
  <conditionalFormatting sqref="F83">
    <cfRule type="cellIs" priority="8" operator="lessThanOrEqual">
      <formula>$E$84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36" orientation="landscape" r:id="rId1"/>
  <headerFooter>
    <oddHeader>&amp;L&amp;"Arial,Fett"&amp;14Sample calculation – Illustrative example&amp;R&amp;D</oddHeader>
    <oddFooter>&amp;L&amp;F \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CFCF50E0D28B4C9C137F46B6B8FB0A" ma:contentTypeVersion="15" ma:contentTypeDescription="Ein neues Dokument erstellen." ma:contentTypeScope="" ma:versionID="8abc60c40045eba2ef5f0b23043e33d4">
  <xsd:schema xmlns:xsd="http://www.w3.org/2001/XMLSchema" xmlns:xs="http://www.w3.org/2001/XMLSchema" xmlns:p="http://schemas.microsoft.com/office/2006/metadata/properties" xmlns:ns2="6eb18cfb-505d-4b35-a19d-d32381894044" xmlns:ns3="c2f505f0-4402-4713-a1d9-c0cf6aab1c13" targetNamespace="http://schemas.microsoft.com/office/2006/metadata/properties" ma:root="true" ma:fieldsID="3509d723e499a74fca3cbd77aac3aa2a" ns2:_="" ns3:_="">
    <xsd:import namespace="6eb18cfb-505d-4b35-a19d-d32381894044"/>
    <xsd:import namespace="c2f505f0-4402-4713-a1d9-c0cf6aab1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18cfb-505d-4b35-a19d-d323818940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2d3f03f4-59f4-411c-9c7d-ffe5a456fa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505f0-4402-4713-a1d9-c0cf6aab1c1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c955dc9-d0be-46bf-a27b-e1320ac2efc6}" ma:internalName="TaxCatchAll" ma:showField="CatchAllData" ma:web="c2f505f0-4402-4713-a1d9-c0cf6aab1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f505f0-4402-4713-a1d9-c0cf6aab1c13" xsi:nil="true"/>
    <lcf76f155ced4ddcb4097134ff3c332f xmlns="6eb18cfb-505d-4b35-a19d-d323818940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2A79D8-8932-443F-B29F-BCB5C2222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932FD-F4B4-4CC7-9147-AFA129499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18cfb-505d-4b35-a19d-d32381894044"/>
    <ds:schemaRef ds:uri="c2f505f0-4402-4713-a1d9-c0cf6aab1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D883C9-7C8F-4B26-B0DB-CB922F638700}">
  <ds:schemaRefs>
    <ds:schemaRef ds:uri="6eb18cfb-505d-4b35-a19d-d32381894044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2f505f0-4402-4713-a1d9-c0cf6aab1c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1) Assesment criterions</vt:lpstr>
      <vt:lpstr>2) Budget grid</vt:lpstr>
      <vt:lpstr>3) Billing statement</vt:lpstr>
      <vt:lpstr>'2) Budget grid'!Druckbereich</vt:lpstr>
      <vt:lpstr>'3) Billing statement'!Druckbereich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2023-12-22T14:54:34Z</dcterms:created>
  <dcterms:modified xsi:type="dcterms:W3CDTF">2024-03-06T09:36:45Z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0x010100EACFCF50E0D28B4C9C137F46B6B8FB0A</vt:lpwstr>
  </property>
  <property fmtid="{D5CDD505-2E9C-101B-9397-08002B2CF9AE}" pid="3" name="MediaServiceImageTags">
    <vt:lpwstr/>
  </property>
</Properties>
</file>